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uitslagen en stand" sheetId="1" r:id="rId1"/>
  </sheets>
  <externalReferences>
    <externalReference r:id="rId4"/>
  </externalReferences>
  <definedNames>
    <definedName name="_xlnm.Print_Area" localSheetId="0">'uitslagen en stand'!$A$1:$N$29</definedName>
  </definedNames>
  <calcPr fullCalcOnLoad="1"/>
</workbook>
</file>

<file path=xl/sharedStrings.xml><?xml version="1.0" encoding="utf-8"?>
<sst xmlns="http://schemas.openxmlformats.org/spreadsheetml/2006/main" count="297" uniqueCount="149">
  <si>
    <t>DAMCOMBINATIE ZAANSTREEK</t>
  </si>
  <si>
    <t>Groep</t>
  </si>
  <si>
    <t>Prijs</t>
  </si>
  <si>
    <t>Compen-</t>
  </si>
  <si>
    <t>Partijen</t>
  </si>
  <si>
    <t>Gespeelde</t>
  </si>
  <si>
    <t>Gewonnen</t>
  </si>
  <si>
    <t>Remise</t>
  </si>
  <si>
    <t>Verloren</t>
  </si>
  <si>
    <t>Moyenne</t>
  </si>
  <si>
    <t>Vast</t>
  </si>
  <si>
    <t>Totaal</t>
  </si>
  <si>
    <t>Ronde</t>
  </si>
  <si>
    <t xml:space="preserve">Ronde </t>
  </si>
  <si>
    <t>Seizoen 2022/2023</t>
  </si>
  <si>
    <t>Klas</t>
  </si>
  <si>
    <t>satie</t>
  </si>
  <si>
    <t>nodig voor</t>
  </si>
  <si>
    <t>partijen</t>
  </si>
  <si>
    <t>moyenne</t>
  </si>
  <si>
    <t>aantal</t>
  </si>
  <si>
    <t>Stand na 10e Ronde</t>
  </si>
  <si>
    <t>plaatsing</t>
  </si>
  <si>
    <t>punten</t>
  </si>
  <si>
    <t xml:space="preserve"> </t>
  </si>
  <si>
    <t>Ruud Holkamp</t>
  </si>
  <si>
    <t>1</t>
  </si>
  <si>
    <t>B</t>
  </si>
  <si>
    <t>Paul van der Lem</t>
  </si>
  <si>
    <t>2</t>
  </si>
  <si>
    <t>A</t>
  </si>
  <si>
    <t>Ruud Groot</t>
  </si>
  <si>
    <t>Peter Groot</t>
  </si>
  <si>
    <t>Erik van der Haar</t>
  </si>
  <si>
    <t>4</t>
  </si>
  <si>
    <t>Paul Teer</t>
  </si>
  <si>
    <t>Kaj Kruit</t>
  </si>
  <si>
    <t>Dik Vermeulen</t>
  </si>
  <si>
    <t>Peter Foks</t>
  </si>
  <si>
    <t>3</t>
  </si>
  <si>
    <t>C</t>
  </si>
  <si>
    <t>Martin Berends</t>
  </si>
  <si>
    <t>Piet Smit</t>
  </si>
  <si>
    <t>Barbara Graas</t>
  </si>
  <si>
    <t>Cees Staal</t>
  </si>
  <si>
    <t>Ton Wessel</t>
  </si>
  <si>
    <t xml:space="preserve">Johan Deubel  </t>
  </si>
  <si>
    <t>Aart van Dijk</t>
  </si>
  <si>
    <t>Hans Knobbe</t>
  </si>
  <si>
    <t>Geert van der Loo</t>
  </si>
  <si>
    <t>Leo Kool</t>
  </si>
  <si>
    <t>Schelte Betten</t>
  </si>
  <si>
    <t>Martin van Zanen</t>
  </si>
  <si>
    <t>5</t>
  </si>
  <si>
    <t>Kees van den Berg</t>
  </si>
  <si>
    <t>Minder dan 60% gespeeld</t>
  </si>
  <si>
    <t>Ronde 10</t>
  </si>
  <si>
    <t>Ruud Holkamp - Piet Smit</t>
  </si>
  <si>
    <t>2-0</t>
  </si>
  <si>
    <t>Barbara Graas - Ruud Groot</t>
  </si>
  <si>
    <t>0-2</t>
  </si>
  <si>
    <t>Dik Vermeulen - Paul Teer</t>
  </si>
  <si>
    <t>1-1</t>
  </si>
  <si>
    <t>Kaj Kruit - Martin Berends</t>
  </si>
  <si>
    <t>Johan Deubel - Peter Foks</t>
  </si>
  <si>
    <t>Aart van Dijk - Hans Knobbe</t>
  </si>
  <si>
    <t>Cees Staal - Leo Kool</t>
  </si>
  <si>
    <t>Martin van Zanen - Ton Wessel</t>
  </si>
  <si>
    <t>Geert van der Loo - Schelte Betten</t>
  </si>
  <si>
    <t>Ronde 01</t>
  </si>
  <si>
    <t>Ronde 02</t>
  </si>
  <si>
    <t>Paul Teer - Ruud Groot</t>
  </si>
  <si>
    <t>Ruud Groot - Peter Foks</t>
  </si>
  <si>
    <t>Dik Vermeulen - Ruud Holkamp</t>
  </si>
  <si>
    <t>Ton Wessel - Johan Deubel</t>
  </si>
  <si>
    <t>Peter Groot - Barbara Graas</t>
  </si>
  <si>
    <t>Martin van Zanen - Leo Kool</t>
  </si>
  <si>
    <t>Peter Foks - Schelte Betten</t>
  </si>
  <si>
    <t>Cees Staal - Aart van Dijk</t>
  </si>
  <si>
    <t>Johan Deubel - Kaj Kruit</t>
  </si>
  <si>
    <t>Erik van der Haar - Paul Teer</t>
  </si>
  <si>
    <t>Hans Knobbe - Ton Wessel</t>
  </si>
  <si>
    <t>Barbara Graas - Dik Vermeulen</t>
  </si>
  <si>
    <t>Leo Kool - Cees Staal</t>
  </si>
  <si>
    <t>Schelte Betten - Hans Knobbe</t>
  </si>
  <si>
    <t>Aart van Dijk - Martin van Zanen</t>
  </si>
  <si>
    <t>Martin Berends - Geert van der Loo</t>
  </si>
  <si>
    <r>
      <t xml:space="preserve">Martin Berends - </t>
    </r>
    <r>
      <rPr>
        <b/>
        <sz val="10"/>
        <color indexed="10"/>
        <rFont val="Arial"/>
        <family val="2"/>
      </rPr>
      <t>VRIJE RONDE</t>
    </r>
  </si>
  <si>
    <r>
      <t xml:space="preserve">Ruud Holkamp - </t>
    </r>
    <r>
      <rPr>
        <b/>
        <sz val="10"/>
        <color indexed="10"/>
        <rFont val="Arial"/>
        <family val="2"/>
      </rPr>
      <t>VRIJE RONDE</t>
    </r>
  </si>
  <si>
    <r>
      <t xml:space="preserve">Kaj Kruit - </t>
    </r>
    <r>
      <rPr>
        <b/>
        <sz val="10"/>
        <color indexed="10"/>
        <rFont val="Arial"/>
        <family val="2"/>
      </rPr>
      <t>VRIJE RONDE</t>
    </r>
  </si>
  <si>
    <t>Ronde 03</t>
  </si>
  <si>
    <t>Ronde 04</t>
  </si>
  <si>
    <t>Ruud Groot - Peter Groot</t>
  </si>
  <si>
    <t>Ruud Holkamp - Ruud Groot</t>
  </si>
  <si>
    <t>Peter Foks - Paul van der Lem</t>
  </si>
  <si>
    <t>Cees Staal - Kaj Kruit</t>
  </si>
  <si>
    <t>Johan Deubel - Martin van Zanen</t>
  </si>
  <si>
    <t>Johan Deubel - Leo Kool</t>
  </si>
  <si>
    <t>Kaj Kruit - Hans Knobbe</t>
  </si>
  <si>
    <t>Paul Teer - Peter Foks</t>
  </si>
  <si>
    <t>Leo Kool - Aart van Dijk</t>
  </si>
  <si>
    <t>Aart van Dijk - Barbara Graas</t>
  </si>
  <si>
    <t>Paul Teer - Schelte Betten</t>
  </si>
  <si>
    <r>
      <t>Schelte Betten -</t>
    </r>
    <r>
      <rPr>
        <b/>
        <sz val="10"/>
        <color indexed="10"/>
        <rFont val="Arial"/>
        <family val="2"/>
      </rPr>
      <t xml:space="preserve"> VRIJE RONDE</t>
    </r>
  </si>
  <si>
    <t>Ronde 05</t>
  </si>
  <si>
    <r>
      <t xml:space="preserve">Paul van der Lem(niet gekomen) - Martin Berends </t>
    </r>
    <r>
      <rPr>
        <b/>
        <sz val="10"/>
        <color indexed="10"/>
        <rFont val="Arial"/>
        <family val="2"/>
      </rPr>
      <t>VRIJE RONDE</t>
    </r>
  </si>
  <si>
    <t>Ronde 06</t>
  </si>
  <si>
    <t>Ton Wessel - Ruud Holkamp</t>
  </si>
  <si>
    <t>Ruud Holkamp - Cees Staal</t>
  </si>
  <si>
    <t>Ruud Groot - Johan Deubel</t>
  </si>
  <si>
    <t>Piet Smit - Ruud Groot</t>
  </si>
  <si>
    <t>Peter Groot - Piet Smit</t>
  </si>
  <si>
    <t>Paul Teer - Ton Wessel</t>
  </si>
  <si>
    <t>Dik Vermeulen - Cees Staal</t>
  </si>
  <si>
    <t>Kaj Kruit - Aart van Dijk</t>
  </si>
  <si>
    <t>Kaj Kruit - Paul Teer</t>
  </si>
  <si>
    <t>Leo Kool - Peter Foks</t>
  </si>
  <si>
    <t>Geert van der Loo - Martin van Zanen</t>
  </si>
  <si>
    <t>Hans Knobbe - Barbara Graas</t>
  </si>
  <si>
    <t>Barbara Graas - Schelte Betten</t>
  </si>
  <si>
    <t>Martin van Zanen - Schelte Betten</t>
  </si>
  <si>
    <r>
      <t xml:space="preserve">Leo Kool - </t>
    </r>
    <r>
      <rPr>
        <b/>
        <sz val="10"/>
        <color indexed="10"/>
        <rFont val="Arial"/>
        <family val="2"/>
      </rPr>
      <t>VRIJE RONDE</t>
    </r>
  </si>
  <si>
    <t>Ronde 07</t>
  </si>
  <si>
    <t>Ronde 08</t>
  </si>
  <si>
    <t>Ruud Groot - Martin Berends</t>
  </si>
  <si>
    <t>Kaj Kruit - Ruud Groot</t>
  </si>
  <si>
    <t>Paul van der Lem - Paul Teer</t>
  </si>
  <si>
    <t>Johan Deubel - Paul Teer</t>
  </si>
  <si>
    <t>Cees Staal - Johan Deubel</t>
  </si>
  <si>
    <t>Cees Staal - Peter Foks</t>
  </si>
  <si>
    <t>Peter Foks - Kay Kruit</t>
  </si>
  <si>
    <t>Ton Wessel - Dik Vermeulen</t>
  </si>
  <si>
    <t>Aart van Dijk - Ton Wessel</t>
  </si>
  <si>
    <t>Barbara Graas - Martin van Zanen</t>
  </si>
  <si>
    <t>Barbara Graas - Piet Smit</t>
  </si>
  <si>
    <t>Schelte Betten - Piet Smit</t>
  </si>
  <si>
    <t>Martin van Zanen - Hans Knobbe</t>
  </si>
  <si>
    <t>Hans Knobbe - Leo Kool</t>
  </si>
  <si>
    <t>Schelte Betten - Leo Kool</t>
  </si>
  <si>
    <t>Ronde 09</t>
  </si>
  <si>
    <t>Ruud Groot - Paul van der Lem</t>
  </si>
  <si>
    <t>Peter Foks - Ruud Holkamp</t>
  </si>
  <si>
    <t>Martin Berends - Johan Deubel</t>
  </si>
  <si>
    <t>Piet Smit - Geert van der Loo</t>
  </si>
  <si>
    <t>Ton Wessel - Barbara Graas</t>
  </si>
  <si>
    <t>Leo Kool - Dik Vermeulen</t>
  </si>
  <si>
    <t>Hans Knobbe - Cees Staal</t>
  </si>
  <si>
    <t>Schelte Betten - Aart van Dijk</t>
  </si>
  <si>
    <r>
      <t xml:space="preserve">Paul Teer - </t>
    </r>
    <r>
      <rPr>
        <b/>
        <sz val="10"/>
        <color indexed="10"/>
        <rFont val="Arial"/>
        <family val="2"/>
      </rPr>
      <t>VRIJE RONDE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</si>
</sst>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5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46" fillId="0" borderId="12" xfId="0" applyFont="1" applyBorder="1" applyAlignment="1">
      <alignment/>
    </xf>
    <xf numFmtId="1" fontId="0" fillId="0" borderId="12" xfId="0" applyNumberFormat="1" applyBorder="1" applyAlignment="1">
      <alignment horizontal="right"/>
    </xf>
    <xf numFmtId="49" fontId="0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0" fillId="0" borderId="12" xfId="0" applyNumberFormat="1" applyBorder="1" applyAlignment="1">
      <alignment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11" xfId="0" applyBorder="1" applyAlignment="1">
      <alignment/>
    </xf>
    <xf numFmtId="49" fontId="19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0" borderId="10" xfId="0" applyNumberFormat="1" applyBorder="1" applyAlignment="1">
      <alignment/>
    </xf>
    <xf numFmtId="49" fontId="4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49" fontId="0" fillId="0" borderId="0" xfId="0" applyNumberFormat="1" applyFont="1" applyAlignment="1" quotePrefix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/>
    </xf>
    <xf numFmtId="16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Zaanstreek%2022-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ie"/>
      <sheetName val="Groepsindeling"/>
      <sheetName val="punten"/>
      <sheetName val="uitslagen en stand"/>
      <sheetName val="rooster"/>
      <sheetName val="witzwart"/>
      <sheetName val="compensatie"/>
      <sheetName val="Prijsklasse"/>
      <sheetName val="reglement"/>
      <sheetName val="toelichting"/>
    </sheetNames>
    <sheetDataSet>
      <sheetData sheetId="6">
        <row r="5">
          <cell r="N5">
            <v>3</v>
          </cell>
        </row>
        <row r="6">
          <cell r="N6">
            <v>0</v>
          </cell>
        </row>
        <row r="7">
          <cell r="N7">
            <v>1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1</v>
          </cell>
        </row>
        <row r="16">
          <cell r="N16">
            <v>0</v>
          </cell>
        </row>
        <row r="17">
          <cell r="N17">
            <v>1</v>
          </cell>
        </row>
        <row r="18">
          <cell r="N18">
            <v>1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1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">
    <tabColor theme="0"/>
    <pageSetUpPr fitToPage="1"/>
  </sheetPr>
  <dimension ref="A1:BM208"/>
  <sheetViews>
    <sheetView tabSelected="1" zoomScale="110" zoomScaleNormal="110" zoomScalePageLayoutView="0" workbookViewId="0" topLeftCell="A1">
      <pane xSplit="14" ySplit="3" topLeftCell="O4" activePane="bottomRight" state="frozen"/>
      <selection pane="topLeft" activeCell="A1" sqref="A1"/>
      <selection pane="topRight" activeCell="N1" sqref="N1"/>
      <selection pane="bottomLeft" activeCell="A5" sqref="A5"/>
      <selection pane="bottomRight" activeCell="G35" sqref="G35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8" customWidth="1"/>
    <col min="4" max="4" width="6.00390625" style="8" bestFit="1" customWidth="1"/>
    <col min="5" max="5" width="6.00390625" style="8" customWidth="1"/>
    <col min="6" max="6" width="9.8515625" style="0" customWidth="1"/>
    <col min="7" max="7" width="9.28125" style="0" customWidth="1"/>
    <col min="8" max="8" width="13.421875" style="0" customWidth="1"/>
    <col min="9" max="9" width="9.7109375" style="0" bestFit="1" customWidth="1"/>
    <col min="10" max="10" width="7.28125" style="0" bestFit="1" customWidth="1"/>
    <col min="11" max="11" width="9.28125" style="0" customWidth="1"/>
    <col min="12" max="12" width="12.8515625" style="0" customWidth="1"/>
    <col min="13" max="13" width="10.57421875" style="5" customWidth="1"/>
    <col min="14" max="14" width="8.140625" style="0" customWidth="1"/>
    <col min="15" max="48" width="6.28125" style="0" customWidth="1"/>
  </cols>
  <sheetData>
    <row r="1" spans="2:48" ht="12.75">
      <c r="B1" s="1" t="s">
        <v>0</v>
      </c>
      <c r="C1" s="2"/>
      <c r="D1" s="3" t="s">
        <v>1</v>
      </c>
      <c r="E1" s="3" t="s">
        <v>2</v>
      </c>
      <c r="F1" s="4" t="s">
        <v>3</v>
      </c>
      <c r="G1" s="4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5" t="s">
        <v>10</v>
      </c>
      <c r="N1" s="6" t="s">
        <v>11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13</v>
      </c>
      <c r="AV1" t="s">
        <v>13</v>
      </c>
    </row>
    <row r="2" spans="2:65" ht="12.75">
      <c r="B2" s="7" t="s">
        <v>14</v>
      </c>
      <c r="E2" s="8" t="s">
        <v>15</v>
      </c>
      <c r="F2" t="s">
        <v>16</v>
      </c>
      <c r="G2" t="s">
        <v>17</v>
      </c>
      <c r="H2" t="s">
        <v>18</v>
      </c>
      <c r="I2" t="s">
        <v>18</v>
      </c>
      <c r="J2" t="s">
        <v>18</v>
      </c>
      <c r="K2" t="s">
        <v>18</v>
      </c>
      <c r="M2" s="5" t="s">
        <v>19</v>
      </c>
      <c r="N2" s="6" t="s">
        <v>20</v>
      </c>
      <c r="O2" s="9">
        <v>1</v>
      </c>
      <c r="P2" s="9">
        <f aca="true" t="shared" si="0" ref="P2:AS2">+O2+1</f>
        <v>2</v>
      </c>
      <c r="Q2" s="9">
        <f t="shared" si="0"/>
        <v>3</v>
      </c>
      <c r="R2" s="9">
        <f t="shared" si="0"/>
        <v>4</v>
      </c>
      <c r="S2" s="9">
        <f t="shared" si="0"/>
        <v>5</v>
      </c>
      <c r="T2" s="9">
        <f t="shared" si="0"/>
        <v>6</v>
      </c>
      <c r="U2" s="9">
        <f t="shared" si="0"/>
        <v>7</v>
      </c>
      <c r="V2" s="9">
        <f t="shared" si="0"/>
        <v>8</v>
      </c>
      <c r="W2" s="9">
        <f t="shared" si="0"/>
        <v>9</v>
      </c>
      <c r="X2" s="9">
        <f t="shared" si="0"/>
        <v>10</v>
      </c>
      <c r="Y2" s="9">
        <f t="shared" si="0"/>
        <v>11</v>
      </c>
      <c r="Z2" s="9">
        <f t="shared" si="0"/>
        <v>12</v>
      </c>
      <c r="AA2" s="9">
        <f t="shared" si="0"/>
        <v>13</v>
      </c>
      <c r="AB2" s="9">
        <f t="shared" si="0"/>
        <v>14</v>
      </c>
      <c r="AC2" s="9">
        <f t="shared" si="0"/>
        <v>15</v>
      </c>
      <c r="AD2" s="9">
        <f t="shared" si="0"/>
        <v>16</v>
      </c>
      <c r="AE2" s="9">
        <f t="shared" si="0"/>
        <v>17</v>
      </c>
      <c r="AF2" s="9">
        <f t="shared" si="0"/>
        <v>18</v>
      </c>
      <c r="AG2" s="9">
        <f t="shared" si="0"/>
        <v>19</v>
      </c>
      <c r="AH2" s="9">
        <f t="shared" si="0"/>
        <v>20</v>
      </c>
      <c r="AI2" s="9">
        <f t="shared" si="0"/>
        <v>21</v>
      </c>
      <c r="AJ2" s="9">
        <f t="shared" si="0"/>
        <v>22</v>
      </c>
      <c r="AK2" s="9">
        <f t="shared" si="0"/>
        <v>23</v>
      </c>
      <c r="AL2" s="9">
        <f t="shared" si="0"/>
        <v>24</v>
      </c>
      <c r="AM2" s="9">
        <f t="shared" si="0"/>
        <v>25</v>
      </c>
      <c r="AN2" s="9">
        <f t="shared" si="0"/>
        <v>26</v>
      </c>
      <c r="AO2" s="9">
        <f t="shared" si="0"/>
        <v>27</v>
      </c>
      <c r="AP2" s="9">
        <f t="shared" si="0"/>
        <v>28</v>
      </c>
      <c r="AQ2" s="9">
        <f t="shared" si="0"/>
        <v>29</v>
      </c>
      <c r="AR2" s="9">
        <f t="shared" si="0"/>
        <v>30</v>
      </c>
      <c r="AS2" s="9">
        <f t="shared" si="0"/>
        <v>31</v>
      </c>
      <c r="AT2" s="9">
        <v>32</v>
      </c>
      <c r="AU2" s="9">
        <v>33</v>
      </c>
      <c r="AV2" s="9">
        <v>34</v>
      </c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2:40" ht="12.75">
      <c r="B3" s="10" t="s">
        <v>21</v>
      </c>
      <c r="C3" s="11"/>
      <c r="D3" s="11"/>
      <c r="E3" s="11"/>
      <c r="F3" t="s">
        <v>18</v>
      </c>
      <c r="G3" t="s">
        <v>22</v>
      </c>
      <c r="N3" s="6" t="s">
        <v>23</v>
      </c>
      <c r="AI3" t="s">
        <v>24</v>
      </c>
      <c r="AJ3" s="12" t="s">
        <v>24</v>
      </c>
      <c r="AK3" s="12" t="s">
        <v>24</v>
      </c>
      <c r="AL3" s="12" t="s">
        <v>24</v>
      </c>
      <c r="AM3" s="12" t="s">
        <v>24</v>
      </c>
      <c r="AN3" s="12" t="s">
        <v>24</v>
      </c>
    </row>
    <row r="4" spans="1:48" ht="12.75">
      <c r="A4" s="13">
        <v>1</v>
      </c>
      <c r="B4" s="13" t="s">
        <v>25</v>
      </c>
      <c r="C4" s="14"/>
      <c r="D4" s="14" t="s">
        <v>26</v>
      </c>
      <c r="E4" s="15" t="s">
        <v>27</v>
      </c>
      <c r="F4" s="16">
        <f>+'[1]compensatie'!N15</f>
        <v>1</v>
      </c>
      <c r="G4" s="17">
        <f>23-F4</f>
        <v>22</v>
      </c>
      <c r="H4" s="13">
        <f>COUNTIF(O4:AV4,"&lt;3000")</f>
        <v>6</v>
      </c>
      <c r="I4" s="19">
        <f>COUNTIF(O4:AX4,"&gt;1500")</f>
        <v>5</v>
      </c>
      <c r="J4" s="19">
        <f>+H4-I4-K4</f>
        <v>1</v>
      </c>
      <c r="K4" s="19">
        <f>COUNTIF(O4:AX4,"&lt;800")</f>
        <v>0</v>
      </c>
      <c r="L4" s="20">
        <f>IF(ISERROR(N4/H4),0,N4/H4)</f>
        <v>1816.6666666666667</v>
      </c>
      <c r="M4" s="21">
        <f>IF(H4=G4,L4,0)</f>
        <v>0</v>
      </c>
      <c r="N4" s="19">
        <f>SUM(O4:AV4)</f>
        <v>10900</v>
      </c>
      <c r="O4" s="22">
        <v>2000</v>
      </c>
      <c r="P4" s="23"/>
      <c r="Q4" s="23"/>
      <c r="R4" s="23">
        <v>1250</v>
      </c>
      <c r="S4" s="23">
        <v>1900</v>
      </c>
      <c r="T4" s="23">
        <v>1900</v>
      </c>
      <c r="U4" s="23"/>
      <c r="V4" s="13"/>
      <c r="W4" s="13">
        <v>1900</v>
      </c>
      <c r="X4" s="13">
        <v>1950</v>
      </c>
      <c r="Y4" s="13"/>
      <c r="Z4" s="13"/>
      <c r="AA4" s="13"/>
      <c r="AB4" s="13"/>
      <c r="AC4" s="24"/>
      <c r="AD4" s="24"/>
      <c r="AE4" s="24"/>
      <c r="AF4" s="24"/>
      <c r="AG4" s="24"/>
      <c r="AH4" s="24"/>
      <c r="AI4" s="24"/>
      <c r="AJ4" s="25"/>
      <c r="AK4" s="25"/>
      <c r="AL4" s="25"/>
      <c r="AM4" s="25"/>
      <c r="AN4" s="25"/>
      <c r="AO4" s="25"/>
      <c r="AP4" s="25"/>
      <c r="AQ4" s="26"/>
      <c r="AR4" s="26"/>
      <c r="AS4" s="26"/>
      <c r="AT4" s="26"/>
      <c r="AU4" s="26"/>
      <c r="AV4" s="19"/>
    </row>
    <row r="5" spans="1:48" ht="12.75">
      <c r="A5" s="13">
        <v>2</v>
      </c>
      <c r="B5" s="13" t="s">
        <v>31</v>
      </c>
      <c r="C5" s="14"/>
      <c r="D5" s="14" t="s">
        <v>26</v>
      </c>
      <c r="E5" s="15" t="s">
        <v>27</v>
      </c>
      <c r="F5" s="16">
        <f>+'[1]compensatie'!N13</f>
        <v>0</v>
      </c>
      <c r="G5" s="17">
        <f>23-F5</f>
        <v>23</v>
      </c>
      <c r="H5" s="13">
        <f>COUNTIF(O5:AV5,"&lt;3000")</f>
        <v>10</v>
      </c>
      <c r="I5" s="19">
        <f>COUNTIF(O5:AX5,"&gt;1500")</f>
        <v>7</v>
      </c>
      <c r="J5" s="19">
        <f>+H5-I5-K5</f>
        <v>3</v>
      </c>
      <c r="K5" s="19">
        <f>COUNTIF(O5:AX5,"&lt;800")</f>
        <v>0</v>
      </c>
      <c r="L5" s="20">
        <f>IF(ISERROR(N5/H5),0,N5/H5)</f>
        <v>1730</v>
      </c>
      <c r="M5" s="21">
        <f>IF(H5=G5,L5,0)</f>
        <v>0</v>
      </c>
      <c r="N5" s="19">
        <f>SUM(O5:AV5)</f>
        <v>17300</v>
      </c>
      <c r="O5" s="22">
        <v>2000</v>
      </c>
      <c r="P5" s="23">
        <v>1900</v>
      </c>
      <c r="Q5" s="23">
        <v>1250</v>
      </c>
      <c r="R5" s="23">
        <v>1250</v>
      </c>
      <c r="S5" s="23">
        <v>1900</v>
      </c>
      <c r="T5" s="23">
        <v>1950</v>
      </c>
      <c r="U5" s="23">
        <v>1950</v>
      </c>
      <c r="V5" s="13">
        <v>2000</v>
      </c>
      <c r="W5" s="13">
        <v>1200</v>
      </c>
      <c r="X5" s="13">
        <v>1900</v>
      </c>
      <c r="Y5" s="13"/>
      <c r="Z5" s="13"/>
      <c r="AA5" s="13"/>
      <c r="AB5" s="13"/>
      <c r="AC5" s="24"/>
      <c r="AD5" s="24"/>
      <c r="AE5" s="24"/>
      <c r="AF5" s="24"/>
      <c r="AG5" s="24"/>
      <c r="AH5" s="24"/>
      <c r="AI5" s="24"/>
      <c r="AJ5" s="25"/>
      <c r="AK5" s="25"/>
      <c r="AL5" s="25"/>
      <c r="AM5" s="25"/>
      <c r="AN5" s="25"/>
      <c r="AO5" s="25"/>
      <c r="AP5" s="25"/>
      <c r="AR5" s="26"/>
      <c r="AS5" s="26"/>
      <c r="AT5" s="26"/>
      <c r="AU5" s="26"/>
      <c r="AV5" s="19"/>
    </row>
    <row r="6" spans="1:48" ht="12.75">
      <c r="A6" s="13">
        <v>3</v>
      </c>
      <c r="B6" s="13" t="s">
        <v>35</v>
      </c>
      <c r="C6" s="14"/>
      <c r="D6" s="14" t="s">
        <v>29</v>
      </c>
      <c r="E6" s="15" t="s">
        <v>30</v>
      </c>
      <c r="F6" s="16">
        <f>+'[1]compensatie'!N23</f>
        <v>1</v>
      </c>
      <c r="G6" s="17">
        <f>23-F6</f>
        <v>22</v>
      </c>
      <c r="H6" s="13">
        <f>COUNTIF(O6:AV6,"&lt;3000")</f>
        <v>9</v>
      </c>
      <c r="I6" s="19">
        <f>COUNTIF(O6:AX6,"&gt;1500")</f>
        <v>4</v>
      </c>
      <c r="J6" s="19">
        <f>+H6-I6-K6</f>
        <v>3</v>
      </c>
      <c r="K6" s="19">
        <f>COUNTIF(O6:AX6,"&lt;800")</f>
        <v>2</v>
      </c>
      <c r="L6" s="20">
        <f>IF(ISERROR(N6/H6),0,N6/H6)</f>
        <v>1372.2222222222222</v>
      </c>
      <c r="M6" s="21">
        <f>IF(H6=G6,L6,0)</f>
        <v>0</v>
      </c>
      <c r="N6" s="19">
        <f>SUM(O6:AV6)</f>
        <v>12350</v>
      </c>
      <c r="O6" s="22">
        <v>500</v>
      </c>
      <c r="P6" s="23">
        <v>1100</v>
      </c>
      <c r="Q6" s="23">
        <v>1950</v>
      </c>
      <c r="R6" s="23">
        <v>1150</v>
      </c>
      <c r="S6" s="23">
        <v>1950</v>
      </c>
      <c r="T6" s="23">
        <v>1950</v>
      </c>
      <c r="U6" s="23">
        <v>450</v>
      </c>
      <c r="V6" s="13">
        <v>2000</v>
      </c>
      <c r="W6" s="13"/>
      <c r="X6" s="13">
        <v>1300</v>
      </c>
      <c r="Y6" s="13"/>
      <c r="Z6" s="13"/>
      <c r="AA6" s="13"/>
      <c r="AB6" s="13"/>
      <c r="AC6" s="24"/>
      <c r="AD6" s="24"/>
      <c r="AE6" s="24"/>
      <c r="AF6" s="24"/>
      <c r="AG6" s="24"/>
      <c r="AH6" s="24"/>
      <c r="AI6" s="24"/>
      <c r="AJ6" s="25"/>
      <c r="AK6" s="25"/>
      <c r="AL6" s="25"/>
      <c r="AM6" s="25"/>
      <c r="AN6" s="25"/>
      <c r="AO6" s="25"/>
      <c r="AP6" s="25"/>
      <c r="AQ6" s="26"/>
      <c r="AR6" s="26"/>
      <c r="AS6" s="26"/>
      <c r="AT6" s="26"/>
      <c r="AU6" s="26"/>
      <c r="AV6" s="19"/>
    </row>
    <row r="7" spans="1:48" ht="12.75">
      <c r="A7" s="13">
        <v>4</v>
      </c>
      <c r="B7" s="13" t="s">
        <v>36</v>
      </c>
      <c r="C7" s="14"/>
      <c r="D7" s="14" t="s">
        <v>26</v>
      </c>
      <c r="E7" s="15" t="s">
        <v>27</v>
      </c>
      <c r="F7" s="16">
        <f>+'[1]compensatie'!N18</f>
        <v>1</v>
      </c>
      <c r="G7" s="17">
        <f>23-F7</f>
        <v>22</v>
      </c>
      <c r="H7" s="13">
        <f>COUNTIF(O7:AV7,"&lt;3000")</f>
        <v>8</v>
      </c>
      <c r="I7" s="19">
        <f>COUNTIF(O7:AX7,"&gt;1500")</f>
        <v>3</v>
      </c>
      <c r="J7" s="19">
        <f>+H7-I7-K7</f>
        <v>3</v>
      </c>
      <c r="K7" s="19">
        <f>COUNTIF(O7:AX7,"&lt;800")</f>
        <v>2</v>
      </c>
      <c r="L7" s="20">
        <f>IF(ISERROR(N7/H7),0,N7/H7)</f>
        <v>1306.25</v>
      </c>
      <c r="M7" s="21">
        <f>IF(H7=G7,L7,0)</f>
        <v>0</v>
      </c>
      <c r="N7" s="19">
        <f>SUM(O7:AV7)</f>
        <v>10450</v>
      </c>
      <c r="O7" s="22">
        <v>1200</v>
      </c>
      <c r="P7" s="23"/>
      <c r="Q7" s="23">
        <v>1950</v>
      </c>
      <c r="R7" s="23">
        <v>1200</v>
      </c>
      <c r="S7" s="23">
        <v>550</v>
      </c>
      <c r="T7" s="23">
        <v>1950</v>
      </c>
      <c r="U7" s="23">
        <v>1950</v>
      </c>
      <c r="V7" s="13">
        <v>500</v>
      </c>
      <c r="W7" s="13"/>
      <c r="X7" s="13">
        <v>1150</v>
      </c>
      <c r="Y7" s="13"/>
      <c r="Z7" s="13"/>
      <c r="AA7" s="13"/>
      <c r="AB7" s="13"/>
      <c r="AC7" s="24"/>
      <c r="AD7" s="24"/>
      <c r="AE7" s="24"/>
      <c r="AF7" s="24"/>
      <c r="AG7" s="24"/>
      <c r="AH7" s="24"/>
      <c r="AI7" s="24"/>
      <c r="AJ7" s="25"/>
      <c r="AK7" s="25"/>
      <c r="AL7" s="25"/>
      <c r="AM7" s="25"/>
      <c r="AN7" s="25"/>
      <c r="AO7" s="25"/>
      <c r="AP7" s="25"/>
      <c r="AQ7" s="26"/>
      <c r="AR7" s="26"/>
      <c r="AS7" s="26"/>
      <c r="AT7" s="26"/>
      <c r="AU7" s="26"/>
      <c r="AV7" s="19"/>
    </row>
    <row r="8" spans="1:48" ht="12.75">
      <c r="A8" s="13">
        <v>5</v>
      </c>
      <c r="B8" s="13" t="s">
        <v>37</v>
      </c>
      <c r="C8" s="14"/>
      <c r="D8" s="14" t="s">
        <v>26</v>
      </c>
      <c r="E8" s="15" t="s">
        <v>30</v>
      </c>
      <c r="F8" s="16">
        <f>+'[1]compensatie'!N24</f>
        <v>0</v>
      </c>
      <c r="G8" s="17">
        <f>23-F8</f>
        <v>23</v>
      </c>
      <c r="H8" s="13">
        <f>COUNTIF(O8:AV8,"&lt;3000")</f>
        <v>6</v>
      </c>
      <c r="I8" s="19">
        <f>COUNTIF(O8:AX8,"&gt;1500")</f>
        <v>2</v>
      </c>
      <c r="J8" s="19">
        <f>+H8-I8-K8</f>
        <v>3</v>
      </c>
      <c r="K8" s="19">
        <f>COUNTIF(O8:AX8,"&lt;800")</f>
        <v>1</v>
      </c>
      <c r="L8" s="20">
        <f>IF(ISERROR(N8/H8),0,N8/H8)</f>
        <v>1300</v>
      </c>
      <c r="M8" s="21">
        <f>IF(H8=G8,L8,0)</f>
        <v>0</v>
      </c>
      <c r="N8" s="19">
        <f>SUM(O8:AV8)</f>
        <v>7800</v>
      </c>
      <c r="O8" s="22">
        <v>500</v>
      </c>
      <c r="P8" s="23">
        <v>1950</v>
      </c>
      <c r="Q8" s="23"/>
      <c r="R8" s="23"/>
      <c r="S8" s="23">
        <v>1150</v>
      </c>
      <c r="T8" s="23"/>
      <c r="U8" s="23"/>
      <c r="V8" s="13">
        <v>1150</v>
      </c>
      <c r="W8" s="13">
        <v>1850</v>
      </c>
      <c r="X8" s="13">
        <v>1200</v>
      </c>
      <c r="Y8" s="13"/>
      <c r="Z8" s="13"/>
      <c r="AA8" s="13"/>
      <c r="AB8" s="13"/>
      <c r="AC8" s="24"/>
      <c r="AD8" s="24"/>
      <c r="AE8" s="24"/>
      <c r="AF8" s="24"/>
      <c r="AG8" s="24"/>
      <c r="AH8" s="24"/>
      <c r="AI8" s="24"/>
      <c r="AJ8" s="25"/>
      <c r="AK8" s="25"/>
      <c r="AL8" s="25"/>
      <c r="AM8" s="25"/>
      <c r="AN8" s="25"/>
      <c r="AO8" s="25"/>
      <c r="AP8" s="25"/>
      <c r="AQ8" s="26"/>
      <c r="AR8" s="26"/>
      <c r="AS8" s="26"/>
      <c r="AT8" s="26"/>
      <c r="AU8" s="26"/>
      <c r="AV8" s="19"/>
    </row>
    <row r="9" spans="1:48" ht="12.75">
      <c r="A9" s="13">
        <v>6</v>
      </c>
      <c r="B9" s="13" t="s">
        <v>38</v>
      </c>
      <c r="C9" s="14"/>
      <c r="D9" s="14" t="s">
        <v>39</v>
      </c>
      <c r="E9" s="15" t="s">
        <v>40</v>
      </c>
      <c r="F9" s="16">
        <f>+'[1]compensatie'!N10</f>
        <v>0</v>
      </c>
      <c r="G9" s="17">
        <f>23-F9</f>
        <v>23</v>
      </c>
      <c r="H9" s="13">
        <f>COUNTIF(O9:AV9,"&lt;3000")</f>
        <v>9</v>
      </c>
      <c r="I9" s="19">
        <f>COUNTIF(O9:AX9,"&gt;1500")</f>
        <v>4</v>
      </c>
      <c r="J9" s="19">
        <f>+H9-I9-K9</f>
        <v>1</v>
      </c>
      <c r="K9" s="19">
        <f>COUNTIF(O9:AX9,"&lt;800")</f>
        <v>4</v>
      </c>
      <c r="L9" s="20">
        <f>IF(ISERROR(N9/H9),0,N9/H9)</f>
        <v>1300</v>
      </c>
      <c r="M9" s="21">
        <f>IF(H9=G9,L9,0)</f>
        <v>0</v>
      </c>
      <c r="N9" s="19">
        <f>SUM(O9:AV9)</f>
        <v>11700</v>
      </c>
      <c r="O9" s="22">
        <v>2000</v>
      </c>
      <c r="P9" s="23">
        <v>600</v>
      </c>
      <c r="Q9" s="23">
        <v>550</v>
      </c>
      <c r="R9" s="23">
        <v>1350</v>
      </c>
      <c r="S9" s="23"/>
      <c r="T9" s="23">
        <v>2000</v>
      </c>
      <c r="U9" s="23">
        <v>550</v>
      </c>
      <c r="V9" s="13">
        <v>2000</v>
      </c>
      <c r="W9" s="13">
        <v>600</v>
      </c>
      <c r="X9" s="13">
        <v>2050</v>
      </c>
      <c r="Y9" s="13"/>
      <c r="Z9" s="13"/>
      <c r="AA9" s="13"/>
      <c r="AB9" s="13"/>
      <c r="AC9" s="24"/>
      <c r="AD9" s="24"/>
      <c r="AE9" s="24"/>
      <c r="AF9" s="24"/>
      <c r="AG9" s="24"/>
      <c r="AH9" s="24"/>
      <c r="AI9" s="24"/>
      <c r="AJ9" s="25"/>
      <c r="AK9" s="25"/>
      <c r="AL9" s="25"/>
      <c r="AM9" s="25"/>
      <c r="AN9" s="25"/>
      <c r="AO9" s="25"/>
      <c r="AP9" s="25"/>
      <c r="AQ9" s="26"/>
      <c r="AR9" s="26"/>
      <c r="AS9" s="26"/>
      <c r="AT9" s="26"/>
      <c r="AU9" s="26"/>
      <c r="AV9" s="19"/>
    </row>
    <row r="10" spans="1:48" ht="12.75">
      <c r="A10" s="13">
        <v>7</v>
      </c>
      <c r="B10" s="13" t="s">
        <v>41</v>
      </c>
      <c r="C10" s="14"/>
      <c r="D10" s="14" t="s">
        <v>39</v>
      </c>
      <c r="E10" s="15" t="s">
        <v>27</v>
      </c>
      <c r="F10" s="16">
        <f>+'[1]compensatie'!N5</f>
        <v>3</v>
      </c>
      <c r="G10" s="17">
        <f>23-F10</f>
        <v>20</v>
      </c>
      <c r="H10" s="13">
        <f>COUNTIF(O10:AV10,"&lt;3000")</f>
        <v>4</v>
      </c>
      <c r="I10" s="19">
        <f>COUNTIF(O10:AX10,"&gt;1500")</f>
        <v>1</v>
      </c>
      <c r="J10" s="19">
        <f>+H10-I10-K10</f>
        <v>2</v>
      </c>
      <c r="K10" s="19">
        <f>COUNTIF(O10:AX10,"&lt;800")</f>
        <v>1</v>
      </c>
      <c r="L10" s="20">
        <f>IF(ISERROR(N10/H10),0,N10/H10)</f>
        <v>1262.5</v>
      </c>
      <c r="M10" s="21">
        <f>IF(H10=G10,L10,0)</f>
        <v>0</v>
      </c>
      <c r="N10" s="19">
        <f>SUM(O10:AV10)</f>
        <v>5050</v>
      </c>
      <c r="O10" s="22"/>
      <c r="P10" s="23">
        <v>1950</v>
      </c>
      <c r="Q10" s="23"/>
      <c r="R10" s="23"/>
      <c r="S10" s="23"/>
      <c r="T10" s="23"/>
      <c r="U10" s="23">
        <v>550</v>
      </c>
      <c r="V10" s="13"/>
      <c r="W10" s="13">
        <v>1200</v>
      </c>
      <c r="X10" s="13">
        <v>1350</v>
      </c>
      <c r="Y10" s="13"/>
      <c r="Z10" s="13"/>
      <c r="AA10" s="13"/>
      <c r="AB10" s="13"/>
      <c r="AC10" s="24"/>
      <c r="AD10" s="24"/>
      <c r="AE10" s="24"/>
      <c r="AF10" s="24"/>
      <c r="AG10" s="24"/>
      <c r="AH10" s="24"/>
      <c r="AI10" s="24"/>
      <c r="AJ10" s="25"/>
      <c r="AK10" s="25"/>
      <c r="AL10" s="25"/>
      <c r="AM10" s="25"/>
      <c r="AN10" s="25"/>
      <c r="AO10" s="25"/>
      <c r="AP10" s="25"/>
      <c r="AQ10" s="26"/>
      <c r="AR10" s="26"/>
      <c r="AS10" s="26"/>
      <c r="AT10" s="26"/>
      <c r="AU10" s="26"/>
      <c r="AV10" s="19"/>
    </row>
    <row r="11" spans="1:48" ht="12.75">
      <c r="A11" s="13">
        <v>8</v>
      </c>
      <c r="B11" s="13" t="s">
        <v>42</v>
      </c>
      <c r="C11" s="14"/>
      <c r="D11" s="14" t="s">
        <v>29</v>
      </c>
      <c r="E11" s="15" t="s">
        <v>30</v>
      </c>
      <c r="F11" s="16">
        <f>+'[1]compensatie'!N21</f>
        <v>0</v>
      </c>
      <c r="G11" s="17">
        <f>23-F11</f>
        <v>23</v>
      </c>
      <c r="H11" s="13">
        <f>COUNTIF(O11:AV11,"&lt;3000")</f>
        <v>6</v>
      </c>
      <c r="I11" s="19">
        <f>COUNTIF(O11:AX11,"&gt;1500")</f>
        <v>2</v>
      </c>
      <c r="J11" s="19">
        <f>+H11-I11-K11</f>
        <v>2</v>
      </c>
      <c r="K11" s="19">
        <f>COUNTIF(O11:AX11,"&lt;800")</f>
        <v>2</v>
      </c>
      <c r="L11" s="20">
        <f>IF(ISERROR(N11/H11),0,N11/H11)</f>
        <v>1250</v>
      </c>
      <c r="M11" s="21">
        <f>IF(H11=G11,L11,0)</f>
        <v>0</v>
      </c>
      <c r="N11" s="19">
        <f>SUM(O11:AV11)</f>
        <v>7500</v>
      </c>
      <c r="O11" s="22"/>
      <c r="P11" s="23"/>
      <c r="Q11" s="23"/>
      <c r="R11" s="23"/>
      <c r="S11" s="23">
        <v>1300</v>
      </c>
      <c r="T11" s="23">
        <v>550</v>
      </c>
      <c r="U11" s="23">
        <v>1250</v>
      </c>
      <c r="V11" s="13">
        <v>1900</v>
      </c>
      <c r="W11" s="13">
        <v>1950</v>
      </c>
      <c r="X11" s="13">
        <v>550</v>
      </c>
      <c r="Y11" s="13"/>
      <c r="Z11" s="13"/>
      <c r="AA11" s="13"/>
      <c r="AB11" s="13"/>
      <c r="AC11" s="24"/>
      <c r="AD11" s="24"/>
      <c r="AE11" s="24"/>
      <c r="AF11" s="24"/>
      <c r="AG11" s="24"/>
      <c r="AH11" s="24"/>
      <c r="AI11" s="24"/>
      <c r="AJ11" s="25"/>
      <c r="AK11" s="25"/>
      <c r="AL11" s="25"/>
      <c r="AM11" s="25"/>
      <c r="AN11" s="25"/>
      <c r="AO11" s="25"/>
      <c r="AP11" s="25"/>
      <c r="AQ11" s="26"/>
      <c r="AR11" s="26"/>
      <c r="AS11" s="26"/>
      <c r="AT11" s="26"/>
      <c r="AU11" s="26"/>
      <c r="AV11" s="19"/>
    </row>
    <row r="12" spans="1:48" ht="12.75">
      <c r="A12" s="13">
        <v>9</v>
      </c>
      <c r="B12" s="13" t="s">
        <v>43</v>
      </c>
      <c r="C12" s="14"/>
      <c r="D12" s="14" t="s">
        <v>39</v>
      </c>
      <c r="E12" s="15" t="s">
        <v>30</v>
      </c>
      <c r="F12" s="16">
        <f>+'[1]compensatie'!N11</f>
        <v>0</v>
      </c>
      <c r="G12" s="17">
        <f>23-F12</f>
        <v>23</v>
      </c>
      <c r="H12" s="13">
        <f>COUNTIF(O12:AV12,"&lt;3000")</f>
        <v>9</v>
      </c>
      <c r="I12" s="19">
        <f>COUNTIF(O12:AX12,"&gt;1500")</f>
        <v>4</v>
      </c>
      <c r="J12" s="19">
        <f>+H12-I12-K12</f>
        <v>1</v>
      </c>
      <c r="K12" s="19">
        <f>COUNTIF(O12:AX12,"&lt;800")</f>
        <v>4</v>
      </c>
      <c r="L12" s="20">
        <f>IF(ISERROR(N12/H12),0,N12/H12)</f>
        <v>1244.4444444444443</v>
      </c>
      <c r="M12" s="21">
        <f>IF(H12=G12,L12,0)</f>
        <v>0</v>
      </c>
      <c r="N12" s="19">
        <f>SUM(O12:AV12)</f>
        <v>11200</v>
      </c>
      <c r="O12" s="22">
        <v>550</v>
      </c>
      <c r="P12" s="23">
        <v>550</v>
      </c>
      <c r="Q12" s="23"/>
      <c r="R12" s="23">
        <v>450</v>
      </c>
      <c r="S12" s="23">
        <v>1950</v>
      </c>
      <c r="T12" s="23">
        <v>1950</v>
      </c>
      <c r="U12" s="23">
        <v>1250</v>
      </c>
      <c r="V12" s="13">
        <v>1900</v>
      </c>
      <c r="W12" s="13">
        <v>2000</v>
      </c>
      <c r="X12" s="13">
        <v>600</v>
      </c>
      <c r="Y12" s="13"/>
      <c r="Z12" s="13"/>
      <c r="AA12" s="13"/>
      <c r="AB12" s="13"/>
      <c r="AC12" s="24"/>
      <c r="AD12" s="24"/>
      <c r="AE12" s="24"/>
      <c r="AF12" s="24"/>
      <c r="AG12" s="24"/>
      <c r="AH12" s="24"/>
      <c r="AI12" s="24"/>
      <c r="AJ12" s="25"/>
      <c r="AK12" s="25"/>
      <c r="AL12" s="25"/>
      <c r="AM12" s="25"/>
      <c r="AN12" s="25"/>
      <c r="AO12" s="25"/>
      <c r="AP12" s="25"/>
      <c r="AQ12" s="26"/>
      <c r="AR12" s="26"/>
      <c r="AS12" s="26"/>
      <c r="AT12" s="26"/>
      <c r="AU12" s="26"/>
      <c r="AV12" s="18"/>
    </row>
    <row r="13" spans="1:48" ht="12.75">
      <c r="A13" s="13">
        <v>10</v>
      </c>
      <c r="B13" s="13" t="s">
        <v>44</v>
      </c>
      <c r="C13" s="14"/>
      <c r="D13" s="14" t="s">
        <v>39</v>
      </c>
      <c r="E13" s="15" t="s">
        <v>40</v>
      </c>
      <c r="F13" s="16">
        <f>+'[1]compensatie'!N22</f>
        <v>0</v>
      </c>
      <c r="G13" s="17">
        <f>23-F13</f>
        <v>23</v>
      </c>
      <c r="H13" s="13">
        <f>COUNTIF(O13:AV13,"&lt;3000")</f>
        <v>9</v>
      </c>
      <c r="I13" s="19">
        <f>COUNTIF(O13:AX13,"&gt;1500")</f>
        <v>1</v>
      </c>
      <c r="J13" s="19">
        <f>+H13-I13-K13</f>
        <v>6</v>
      </c>
      <c r="K13" s="19">
        <f>COUNTIF(O13:AX13,"&lt;800")</f>
        <v>2</v>
      </c>
      <c r="L13" s="20">
        <f>IF(ISERROR(N13/H13),0,N13/H13)</f>
        <v>1183.3333333333333</v>
      </c>
      <c r="M13" s="21">
        <f>IF(H13=G13,L13,0)</f>
        <v>0</v>
      </c>
      <c r="N13" s="19">
        <f>SUM(O13:AV13)</f>
        <v>10650</v>
      </c>
      <c r="O13" s="22">
        <v>1250</v>
      </c>
      <c r="P13" s="23">
        <v>2000</v>
      </c>
      <c r="Q13" s="23"/>
      <c r="R13" s="23">
        <v>1300</v>
      </c>
      <c r="S13" s="23">
        <v>1350</v>
      </c>
      <c r="T13" s="23">
        <v>600</v>
      </c>
      <c r="U13" s="23">
        <v>1250</v>
      </c>
      <c r="V13" s="13">
        <v>500</v>
      </c>
      <c r="W13" s="13">
        <v>1200</v>
      </c>
      <c r="X13" s="13">
        <v>1200</v>
      </c>
      <c r="Y13" s="13"/>
      <c r="Z13" s="13"/>
      <c r="AA13" s="13"/>
      <c r="AB13" s="13"/>
      <c r="AC13" s="24"/>
      <c r="AD13" s="24"/>
      <c r="AE13" s="24"/>
      <c r="AF13" s="24"/>
      <c r="AG13" s="24"/>
      <c r="AH13" s="24"/>
      <c r="AI13" s="24"/>
      <c r="AJ13" s="25"/>
      <c r="AK13" s="25"/>
      <c r="AL13" s="25"/>
      <c r="AM13" s="25"/>
      <c r="AN13" s="25"/>
      <c r="AO13" s="25"/>
      <c r="AP13" s="25"/>
      <c r="AQ13" s="26"/>
      <c r="AR13" s="26"/>
      <c r="AS13" s="26"/>
      <c r="AT13" s="26"/>
      <c r="AU13" s="26"/>
      <c r="AV13" s="19"/>
    </row>
    <row r="14" spans="1:48" ht="12.75">
      <c r="A14" s="13">
        <v>11</v>
      </c>
      <c r="B14" s="13" t="s">
        <v>45</v>
      </c>
      <c r="C14" s="14"/>
      <c r="D14" s="14" t="s">
        <v>39</v>
      </c>
      <c r="E14" s="15" t="s">
        <v>40</v>
      </c>
      <c r="F14" s="16">
        <f>+'[1]compensatie'!N25</f>
        <v>0</v>
      </c>
      <c r="G14" s="17">
        <f>23-F14</f>
        <v>23</v>
      </c>
      <c r="H14" s="13">
        <f>COUNTIF(O14:AV14,"&lt;3000")</f>
        <v>8</v>
      </c>
      <c r="I14" s="19">
        <f>COUNTIF(O14:AX14,"&gt;1500")</f>
        <v>2</v>
      </c>
      <c r="J14" s="19">
        <f>+H14-I14-K14</f>
        <v>3</v>
      </c>
      <c r="K14" s="19">
        <f>COUNTIF(O14:AX14,"&lt;800")</f>
        <v>3</v>
      </c>
      <c r="L14" s="20">
        <f>IF(ISERROR(N14/H14),0,N14/H14)</f>
        <v>1175</v>
      </c>
      <c r="M14" s="21">
        <f>IF(H14=G14,L14,0)</f>
        <v>0</v>
      </c>
      <c r="N14" s="19">
        <f>SUM(O14:AV14)</f>
        <v>9400</v>
      </c>
      <c r="O14" s="22">
        <v>2000</v>
      </c>
      <c r="P14" s="23">
        <v>1250</v>
      </c>
      <c r="Q14" s="23"/>
      <c r="R14" s="23"/>
      <c r="S14" s="23">
        <v>600</v>
      </c>
      <c r="T14" s="23">
        <v>550</v>
      </c>
      <c r="U14" s="23">
        <v>1250</v>
      </c>
      <c r="V14" s="13">
        <v>1350</v>
      </c>
      <c r="W14" s="13">
        <v>500</v>
      </c>
      <c r="X14" s="13">
        <v>1900</v>
      </c>
      <c r="Y14" s="13"/>
      <c r="Z14" s="13"/>
      <c r="AA14" s="13"/>
      <c r="AB14" s="13"/>
      <c r="AC14" s="24"/>
      <c r="AD14" s="24"/>
      <c r="AE14" s="24"/>
      <c r="AF14" s="24"/>
      <c r="AG14" s="24"/>
      <c r="AH14" s="24"/>
      <c r="AI14" s="24"/>
      <c r="AJ14" s="25"/>
      <c r="AK14" s="25"/>
      <c r="AL14" s="25"/>
      <c r="AM14" s="25"/>
      <c r="AN14" s="25"/>
      <c r="AO14" s="25"/>
      <c r="AP14" s="25"/>
      <c r="AQ14" s="26"/>
      <c r="AR14" s="26"/>
      <c r="AS14" s="26"/>
      <c r="AT14" s="26"/>
      <c r="AU14" s="26"/>
      <c r="AV14" s="19"/>
    </row>
    <row r="15" spans="1:48" ht="12" customHeight="1">
      <c r="A15" s="13">
        <v>12</v>
      </c>
      <c r="B15" s="13" t="s">
        <v>46</v>
      </c>
      <c r="C15" s="14"/>
      <c r="D15" s="14" t="s">
        <v>29</v>
      </c>
      <c r="E15" s="15" t="s">
        <v>27</v>
      </c>
      <c r="F15" s="16">
        <f>+'[1]compensatie'!N8</f>
        <v>0</v>
      </c>
      <c r="G15" s="17">
        <f>23-F15</f>
        <v>23</v>
      </c>
      <c r="H15" s="13">
        <f>COUNTIF(O15:AV15,"&lt;3000")</f>
        <v>9</v>
      </c>
      <c r="I15" s="19">
        <f>COUNTIF(O15:AX15,"&gt;1500")</f>
        <v>2</v>
      </c>
      <c r="J15" s="19">
        <f>+H15-I15-K15</f>
        <v>4</v>
      </c>
      <c r="K15" s="19">
        <f>COUNTIF(O15:AX15,"&lt;800")</f>
        <v>3</v>
      </c>
      <c r="L15" s="20">
        <f>IF(ISERROR(N15/H15),0,N15/H15)</f>
        <v>1172.2222222222222</v>
      </c>
      <c r="M15" s="21">
        <f>IF(H15=G15,L15,0)</f>
        <v>0</v>
      </c>
      <c r="N15" s="19">
        <f>SUM(O15:AV15)</f>
        <v>10550</v>
      </c>
      <c r="O15" s="22">
        <v>1300</v>
      </c>
      <c r="P15" s="23">
        <v>1250</v>
      </c>
      <c r="Q15" s="23">
        <v>1900</v>
      </c>
      <c r="R15" s="23">
        <v>2000</v>
      </c>
      <c r="S15" s="23">
        <v>600</v>
      </c>
      <c r="T15" s="23"/>
      <c r="U15" s="23">
        <v>1250</v>
      </c>
      <c r="V15" s="13">
        <v>500</v>
      </c>
      <c r="W15" s="13">
        <v>1300</v>
      </c>
      <c r="X15" s="13">
        <v>450</v>
      </c>
      <c r="Y15" s="13"/>
      <c r="Z15" s="13"/>
      <c r="AA15" s="13"/>
      <c r="AB15" s="13"/>
      <c r="AC15" s="24"/>
      <c r="AD15" s="24"/>
      <c r="AE15" s="24"/>
      <c r="AF15" s="24"/>
      <c r="AG15" s="24"/>
      <c r="AH15" s="24"/>
      <c r="AI15" s="24"/>
      <c r="AJ15" s="25"/>
      <c r="AK15" s="25"/>
      <c r="AL15" s="25"/>
      <c r="AM15" s="25"/>
      <c r="AN15" s="25"/>
      <c r="AO15" s="25"/>
      <c r="AP15" s="25"/>
      <c r="AQ15" s="26"/>
      <c r="AR15" s="26"/>
      <c r="AS15" s="26"/>
      <c r="AT15" s="26"/>
      <c r="AU15" s="26"/>
      <c r="AV15" s="19"/>
    </row>
    <row r="16" spans="1:48" ht="12.75">
      <c r="A16" s="13">
        <v>13</v>
      </c>
      <c r="B16" s="13" t="s">
        <v>47</v>
      </c>
      <c r="C16" s="14"/>
      <c r="D16" s="14" t="s">
        <v>39</v>
      </c>
      <c r="E16" s="15" t="s">
        <v>40</v>
      </c>
      <c r="F16" s="16">
        <f>+'[1]compensatie'!N9</f>
        <v>0</v>
      </c>
      <c r="G16" s="17">
        <f>23-F16</f>
        <v>23</v>
      </c>
      <c r="H16" s="13">
        <f>COUNTIF(O16:AV16,"&lt;3000")</f>
        <v>8</v>
      </c>
      <c r="I16" s="19">
        <f>COUNTIF(O16:AX16,"&gt;1500")</f>
        <v>1</v>
      </c>
      <c r="J16" s="19">
        <f>+H16-I16-K16</f>
        <v>5</v>
      </c>
      <c r="K16" s="19">
        <f>COUNTIF(O16:AX16,"&lt;800")</f>
        <v>2</v>
      </c>
      <c r="L16" s="20">
        <f>IF(ISERROR(N16/H16),0,N16/H16)</f>
        <v>1143.75</v>
      </c>
      <c r="M16" s="21">
        <f>IF(H16=G16,L16,0)</f>
        <v>0</v>
      </c>
      <c r="N16" s="19">
        <f>SUM(O16:AV16)</f>
        <v>9150</v>
      </c>
      <c r="O16" s="22">
        <v>1150</v>
      </c>
      <c r="P16" s="23">
        <v>500</v>
      </c>
      <c r="Q16" s="23">
        <v>1250</v>
      </c>
      <c r="R16" s="23">
        <v>2050</v>
      </c>
      <c r="S16" s="23"/>
      <c r="T16" s="23">
        <v>550</v>
      </c>
      <c r="U16" s="23">
        <v>1250</v>
      </c>
      <c r="V16" s="13"/>
      <c r="W16" s="13">
        <v>1200</v>
      </c>
      <c r="X16" s="13">
        <v>1200</v>
      </c>
      <c r="Y16" s="13"/>
      <c r="Z16" s="13"/>
      <c r="AA16" s="13"/>
      <c r="AB16" s="13"/>
      <c r="AC16" s="24"/>
      <c r="AD16" s="24"/>
      <c r="AE16" s="24"/>
      <c r="AF16" s="24"/>
      <c r="AG16" s="24"/>
      <c r="AH16" s="24"/>
      <c r="AI16" s="24"/>
      <c r="AJ16" s="25"/>
      <c r="AK16" s="25"/>
      <c r="AL16" s="25"/>
      <c r="AM16" s="25"/>
      <c r="AN16" s="25"/>
      <c r="AO16" s="25"/>
      <c r="AP16" s="25"/>
      <c r="AQ16" s="26"/>
      <c r="AR16" s="26"/>
      <c r="AS16" s="26"/>
      <c r="AT16" s="26"/>
      <c r="AU16" s="26"/>
      <c r="AV16" s="19"/>
    </row>
    <row r="17" spans="1:48" ht="12.75">
      <c r="A17" s="13">
        <v>14</v>
      </c>
      <c r="B17" s="13" t="s">
        <v>48</v>
      </c>
      <c r="C17" s="14"/>
      <c r="D17" s="14" t="s">
        <v>34</v>
      </c>
      <c r="E17" s="15" t="s">
        <v>40</v>
      </c>
      <c r="F17" s="16">
        <f>+'[1]compensatie'!N16</f>
        <v>0</v>
      </c>
      <c r="G17" s="17">
        <f>23-F17</f>
        <v>23</v>
      </c>
      <c r="H17" s="13">
        <f>COUNTIF(O17:AV17,"&lt;3000")</f>
        <v>8</v>
      </c>
      <c r="I17" s="19">
        <f>COUNTIF(O17:AX17,"&gt;1500")</f>
        <v>1</v>
      </c>
      <c r="J17" s="19">
        <f>+H17-I17-K17</f>
        <v>4</v>
      </c>
      <c r="K17" s="19">
        <f>COUNTIF(O17:AX17,"&lt;800")</f>
        <v>3</v>
      </c>
      <c r="L17" s="20">
        <f>IF(ISERROR(N17/H17),0,N17/H17)</f>
        <v>1075</v>
      </c>
      <c r="M17" s="21">
        <f>IF(H17=G17,L17,0)</f>
        <v>0</v>
      </c>
      <c r="N17" s="19">
        <f>SUM(O17:AV17)</f>
        <v>8600</v>
      </c>
      <c r="O17" s="22">
        <v>500</v>
      </c>
      <c r="P17" s="23">
        <v>2000</v>
      </c>
      <c r="Q17" s="23">
        <v>550</v>
      </c>
      <c r="R17" s="23"/>
      <c r="S17" s="23"/>
      <c r="T17" s="23">
        <v>550</v>
      </c>
      <c r="U17" s="23">
        <v>1150</v>
      </c>
      <c r="V17" s="13">
        <v>1250</v>
      </c>
      <c r="W17" s="13">
        <v>1300</v>
      </c>
      <c r="X17" s="13">
        <v>1300</v>
      </c>
      <c r="Y17" s="13"/>
      <c r="Z17" s="13"/>
      <c r="AA17" s="13"/>
      <c r="AB17" s="13"/>
      <c r="AC17" s="24"/>
      <c r="AD17" s="24"/>
      <c r="AE17" s="24"/>
      <c r="AF17" s="24"/>
      <c r="AG17" s="24"/>
      <c r="AH17" s="24"/>
      <c r="AI17" s="24"/>
      <c r="AJ17" s="25"/>
      <c r="AK17" s="25"/>
      <c r="AL17" s="25"/>
      <c r="AM17" s="25"/>
      <c r="AN17" s="25"/>
      <c r="AO17" s="25"/>
      <c r="AP17" s="25"/>
      <c r="AQ17" s="26"/>
      <c r="AR17" s="26"/>
      <c r="AS17" s="26"/>
      <c r="AT17" s="26"/>
      <c r="AU17" s="26"/>
      <c r="AV17" s="19"/>
    </row>
    <row r="18" spans="1:48" ht="12.75">
      <c r="A18" s="13">
        <v>15</v>
      </c>
      <c r="B18" s="13" t="s">
        <v>50</v>
      </c>
      <c r="C18" s="14"/>
      <c r="D18" s="14" t="s">
        <v>34</v>
      </c>
      <c r="E18" s="15" t="s">
        <v>27</v>
      </c>
      <c r="F18" s="16">
        <f>+'[1]compensatie'!N17</f>
        <v>1</v>
      </c>
      <c r="G18" s="17">
        <f>23-F18</f>
        <v>22</v>
      </c>
      <c r="H18" s="13">
        <f>COUNTIF(O18:AV18,"&lt;3000")</f>
        <v>9</v>
      </c>
      <c r="I18" s="19">
        <f>COUNTIF(O18:AX18,"&gt;1500")</f>
        <v>0</v>
      </c>
      <c r="J18" s="19">
        <f>+H18-I18-K18</f>
        <v>6</v>
      </c>
      <c r="K18" s="19">
        <f>COUNTIF(O18:AX18,"&lt;800")</f>
        <v>3</v>
      </c>
      <c r="L18" s="20">
        <f>IF(ISERROR(N18/H18),0,N18/H18)</f>
        <v>1005.5555555555555</v>
      </c>
      <c r="M18" s="21">
        <f>IF(H18=G18,L18,0)</f>
        <v>0</v>
      </c>
      <c r="N18" s="19">
        <f>SUM(O18:AV18)</f>
        <v>9050</v>
      </c>
      <c r="O18" s="22">
        <v>1250</v>
      </c>
      <c r="P18" s="23">
        <v>1100</v>
      </c>
      <c r="Q18" s="23">
        <v>1250</v>
      </c>
      <c r="R18" s="23">
        <v>500</v>
      </c>
      <c r="S18" s="23"/>
      <c r="T18" s="23">
        <v>500</v>
      </c>
      <c r="U18" s="23">
        <v>1250</v>
      </c>
      <c r="V18" s="13">
        <v>1250</v>
      </c>
      <c r="W18" s="13">
        <v>650</v>
      </c>
      <c r="X18" s="13">
        <v>1300</v>
      </c>
      <c r="Y18" s="13"/>
      <c r="Z18" s="13"/>
      <c r="AA18" s="13"/>
      <c r="AB18" s="13"/>
      <c r="AC18" s="24"/>
      <c r="AD18" s="24"/>
      <c r="AE18" s="24"/>
      <c r="AF18" s="24"/>
      <c r="AG18" s="24"/>
      <c r="AH18" s="24"/>
      <c r="AI18" s="24"/>
      <c r="AJ18" s="25"/>
      <c r="AK18" s="25"/>
      <c r="AL18" s="25"/>
      <c r="AM18" s="25"/>
      <c r="AN18" s="25"/>
      <c r="AO18" s="25"/>
      <c r="AP18" s="25"/>
      <c r="AQ18" s="26"/>
      <c r="AR18" s="26"/>
      <c r="AS18" s="26"/>
      <c r="AT18" s="26"/>
      <c r="AU18" s="26"/>
      <c r="AV18" s="19"/>
    </row>
    <row r="19" spans="1:48" ht="12.75">
      <c r="A19" s="13">
        <v>16</v>
      </c>
      <c r="B19" s="13" t="s">
        <v>51</v>
      </c>
      <c r="C19" s="14"/>
      <c r="D19" s="14" t="s">
        <v>34</v>
      </c>
      <c r="E19" s="15" t="s">
        <v>27</v>
      </c>
      <c r="F19" s="16">
        <f>+'[1]compensatie'!N7</f>
        <v>1</v>
      </c>
      <c r="G19" s="17">
        <f>23-F19</f>
        <v>22</v>
      </c>
      <c r="H19" s="13">
        <f>COUNTIF(O19:AV19,"&lt;3000")</f>
        <v>9</v>
      </c>
      <c r="I19" s="19">
        <f>COUNTIF(O19:AX19,"&gt;1500")</f>
        <v>1</v>
      </c>
      <c r="J19" s="19">
        <f>+H19-I19-K19</f>
        <v>3</v>
      </c>
      <c r="K19" s="19">
        <f>COUNTIF(O19:AX19,"&lt;800")</f>
        <v>5</v>
      </c>
      <c r="L19" s="20">
        <f>IF(ISERROR(N19/H19),0,N19/H19)</f>
        <v>938.8888888888889</v>
      </c>
      <c r="M19" s="21">
        <f>IF(H19=G19,L19,0)</f>
        <v>0</v>
      </c>
      <c r="N19" s="19">
        <f>SUM(O19:AV19)</f>
        <v>8450</v>
      </c>
      <c r="O19" s="22">
        <v>500</v>
      </c>
      <c r="P19" s="23">
        <v>500</v>
      </c>
      <c r="Q19" s="23">
        <v>550</v>
      </c>
      <c r="R19" s="23"/>
      <c r="S19" s="23">
        <v>550</v>
      </c>
      <c r="T19" s="23">
        <v>1900</v>
      </c>
      <c r="U19" s="23">
        <v>1250</v>
      </c>
      <c r="V19" s="13">
        <v>600</v>
      </c>
      <c r="W19" s="13">
        <v>1300</v>
      </c>
      <c r="X19" s="13">
        <v>1300</v>
      </c>
      <c r="Y19" s="13"/>
      <c r="Z19" s="13"/>
      <c r="AA19" s="13"/>
      <c r="AB19" s="13"/>
      <c r="AC19" s="24"/>
      <c r="AD19" s="24"/>
      <c r="AE19" s="24"/>
      <c r="AF19" s="24"/>
      <c r="AG19" s="24"/>
      <c r="AH19" s="24"/>
      <c r="AI19" s="24"/>
      <c r="AJ19" s="25"/>
      <c r="AK19" s="25"/>
      <c r="AL19" s="25"/>
      <c r="AM19" s="25"/>
      <c r="AN19" s="25"/>
      <c r="AO19" s="25"/>
      <c r="AP19" s="25"/>
      <c r="AQ19" s="26"/>
      <c r="AR19" s="26"/>
      <c r="AS19" s="26"/>
      <c r="AT19" s="26"/>
      <c r="AU19" s="26"/>
      <c r="AV19" s="19"/>
    </row>
    <row r="20" spans="1:48" ht="12.75">
      <c r="A20" s="13">
        <v>17</v>
      </c>
      <c r="B20" s="13" t="s">
        <v>52</v>
      </c>
      <c r="C20" s="14"/>
      <c r="D20" s="14" t="s">
        <v>53</v>
      </c>
      <c r="E20" s="15" t="s">
        <v>40</v>
      </c>
      <c r="F20" s="16">
        <f>+'[1]compensatie'!N26</f>
        <v>0</v>
      </c>
      <c r="G20" s="17">
        <f>23-F20</f>
        <v>23</v>
      </c>
      <c r="H20" s="13">
        <f>COUNTIF(O20:AV20,"&lt;3000")</f>
        <v>8</v>
      </c>
      <c r="I20" s="19">
        <f>COUNTIF(O20:AX20,"&gt;1500")</f>
        <v>0</v>
      </c>
      <c r="J20" s="19">
        <f>+H20-I20-K20</f>
        <v>3</v>
      </c>
      <c r="K20" s="19">
        <f>COUNTIF(O20:AX20,"&lt;800")</f>
        <v>5</v>
      </c>
      <c r="L20" s="28">
        <f>IF(ISERROR(N20/H20),0,N20/H20)</f>
        <v>887.5</v>
      </c>
      <c r="M20" s="21">
        <f>IF(H20=G20,L20,0)</f>
        <v>0</v>
      </c>
      <c r="N20" s="19">
        <f>SUM(O20:AV20)</f>
        <v>7100</v>
      </c>
      <c r="O20" s="22">
        <v>1350</v>
      </c>
      <c r="P20" s="23">
        <v>1400</v>
      </c>
      <c r="Q20" s="23">
        <v>600</v>
      </c>
      <c r="R20" s="23"/>
      <c r="S20" s="23">
        <v>600</v>
      </c>
      <c r="T20" s="23">
        <v>600</v>
      </c>
      <c r="U20" s="23">
        <v>1350</v>
      </c>
      <c r="V20" s="13">
        <v>600</v>
      </c>
      <c r="W20" s="13"/>
      <c r="X20" s="13">
        <v>600</v>
      </c>
      <c r="Y20" s="13"/>
      <c r="Z20" s="13"/>
      <c r="AA20" s="13"/>
      <c r="AB20" s="13"/>
      <c r="AC20" s="24"/>
      <c r="AD20" s="24"/>
      <c r="AE20" s="24"/>
      <c r="AF20" s="24"/>
      <c r="AG20" s="24"/>
      <c r="AH20" s="24"/>
      <c r="AI20" s="24"/>
      <c r="AJ20" s="25"/>
      <c r="AK20" s="25"/>
      <c r="AL20" s="25"/>
      <c r="AM20" s="25"/>
      <c r="AN20" s="25"/>
      <c r="AO20" s="25"/>
      <c r="AP20" s="25"/>
      <c r="AQ20" s="26"/>
      <c r="AR20" s="26"/>
      <c r="AS20" s="26"/>
      <c r="AT20" s="26"/>
      <c r="AU20" s="26"/>
      <c r="AV20" s="19"/>
    </row>
    <row r="21" spans="1:48" ht="12.75">
      <c r="A21" s="19"/>
      <c r="B21" s="30" t="s">
        <v>55</v>
      </c>
      <c r="C21" s="14"/>
      <c r="D21" s="29"/>
      <c r="E21" s="15"/>
      <c r="F21" s="31"/>
      <c r="G21" s="17"/>
      <c r="H21" s="32"/>
      <c r="I21" s="32"/>
      <c r="J21" s="32"/>
      <c r="K21" s="32"/>
      <c r="L21" s="33"/>
      <c r="M21" s="33"/>
      <c r="N21" s="19"/>
      <c r="O21" s="22"/>
      <c r="P21" s="23"/>
      <c r="Q21" s="23"/>
      <c r="R21" s="23"/>
      <c r="S21" s="23"/>
      <c r="T21" s="23"/>
      <c r="U21" s="23"/>
      <c r="V21" s="13"/>
      <c r="W21" s="13"/>
      <c r="X21" s="13"/>
      <c r="Y21" s="13"/>
      <c r="Z21" s="13"/>
      <c r="AA21" s="13"/>
      <c r="AB21" s="13"/>
      <c r="AC21" s="24"/>
      <c r="AD21" s="24"/>
      <c r="AE21" s="24"/>
      <c r="AF21" s="24"/>
      <c r="AG21" s="19"/>
      <c r="AH21" s="24"/>
      <c r="AI21" s="24"/>
      <c r="AJ21" s="34"/>
      <c r="AK21" s="34"/>
      <c r="AL21" s="34"/>
      <c r="AM21" s="34"/>
      <c r="AN21" s="19"/>
      <c r="AO21" s="34"/>
      <c r="AP21" s="34"/>
      <c r="AQ21" s="35"/>
      <c r="AR21" s="35"/>
      <c r="AS21" s="35"/>
      <c r="AT21" s="35"/>
      <c r="AU21" s="35"/>
      <c r="AV21" s="19"/>
    </row>
    <row r="22" spans="1:48" ht="12.75">
      <c r="A22" s="13">
        <v>18</v>
      </c>
      <c r="B22" s="13" t="s">
        <v>28</v>
      </c>
      <c r="C22" s="14"/>
      <c r="D22" s="14" t="s">
        <v>29</v>
      </c>
      <c r="E22" s="15" t="s">
        <v>30</v>
      </c>
      <c r="F22" s="16">
        <f>+'[1]compensatie'!N19</f>
        <v>0</v>
      </c>
      <c r="G22" s="17">
        <f>23-F22</f>
        <v>23</v>
      </c>
      <c r="H22" s="13">
        <f>COUNTIF(O22:AV22,"&lt;3000")</f>
        <v>3</v>
      </c>
      <c r="I22" s="19">
        <f>COUNTIF(O22:AX22,"&gt;1500")</f>
        <v>2</v>
      </c>
      <c r="J22" s="19">
        <f>+H22-I22-K22</f>
        <v>1</v>
      </c>
      <c r="K22" s="19">
        <f>COUNTIF(O22:AX22,"&lt;800")</f>
        <v>0</v>
      </c>
      <c r="L22" s="20">
        <f>IF(ISERROR(N22/H22),0,N22/H22)</f>
        <v>1766.6666666666667</v>
      </c>
      <c r="M22" s="21">
        <f>IF(H22=G22,L22,0)</f>
        <v>0</v>
      </c>
      <c r="N22" s="19">
        <f>SUM(O22:AV22)</f>
        <v>5300</v>
      </c>
      <c r="O22" s="22"/>
      <c r="P22" s="23"/>
      <c r="Q22" s="23">
        <v>1950</v>
      </c>
      <c r="R22" s="23"/>
      <c r="S22" s="23"/>
      <c r="T22" s="23"/>
      <c r="U22" s="23">
        <v>2050</v>
      </c>
      <c r="V22" s="13"/>
      <c r="W22" s="13">
        <v>1300</v>
      </c>
      <c r="X22" s="13"/>
      <c r="Y22" s="13"/>
      <c r="Z22" s="13"/>
      <c r="AA22" s="13"/>
      <c r="AB22" s="13"/>
      <c r="AC22" s="24"/>
      <c r="AD22" s="24"/>
      <c r="AE22" s="24"/>
      <c r="AF22" s="24"/>
      <c r="AG22" s="24"/>
      <c r="AH22" s="24"/>
      <c r="AI22" s="24"/>
      <c r="AJ22" s="25"/>
      <c r="AK22" s="25"/>
      <c r="AL22" s="25"/>
      <c r="AM22" s="25"/>
      <c r="AN22" s="25"/>
      <c r="AO22" s="25"/>
      <c r="AP22" s="25"/>
      <c r="AQ22" s="26"/>
      <c r="AR22" s="26"/>
      <c r="AS22" s="26"/>
      <c r="AT22" s="26"/>
      <c r="AU22" s="26"/>
      <c r="AV22" s="19"/>
    </row>
    <row r="23" spans="1:48" ht="12.75">
      <c r="A23" s="13">
        <v>19</v>
      </c>
      <c r="B23" s="13" t="s">
        <v>32</v>
      </c>
      <c r="C23" s="14"/>
      <c r="D23" s="14" t="s">
        <v>26</v>
      </c>
      <c r="E23" s="15" t="s">
        <v>30</v>
      </c>
      <c r="F23" s="16">
        <f>+'[1]compensatie'!N12</f>
        <v>0</v>
      </c>
      <c r="G23" s="17">
        <f>23-F23</f>
        <v>23</v>
      </c>
      <c r="H23" s="13">
        <f>COUNTIF(O23:AV23,"&lt;3000")</f>
        <v>3</v>
      </c>
      <c r="I23" s="19">
        <f>COUNTIF(O23:AX23,"&gt;1500")</f>
        <v>1</v>
      </c>
      <c r="J23" s="19">
        <f>+H23-I23-K23</f>
        <v>2</v>
      </c>
      <c r="K23" s="19">
        <f>COUNTIF(O23:AX23,"&lt;800")</f>
        <v>0</v>
      </c>
      <c r="L23" s="20">
        <f>IF(ISERROR(N23/H23),0,N23/H23)</f>
        <v>1466.6666666666667</v>
      </c>
      <c r="M23" s="21">
        <f>IF(H23=G23,L23,0)</f>
        <v>0</v>
      </c>
      <c r="N23" s="19">
        <f>SUM(O23:AV23)</f>
        <v>4400</v>
      </c>
      <c r="O23" s="22">
        <v>1950</v>
      </c>
      <c r="P23" s="23"/>
      <c r="Q23" s="23">
        <v>1250</v>
      </c>
      <c r="R23" s="23"/>
      <c r="S23" s="23">
        <v>1200</v>
      </c>
      <c r="T23" s="23"/>
      <c r="U23" s="23"/>
      <c r="V23" s="13"/>
      <c r="W23" s="13"/>
      <c r="X23" s="13"/>
      <c r="Y23" s="13"/>
      <c r="Z23" s="13"/>
      <c r="AA23" s="13"/>
      <c r="AB23" s="13"/>
      <c r="AC23" s="24"/>
      <c r="AD23" s="24"/>
      <c r="AE23" s="24"/>
      <c r="AF23" s="24"/>
      <c r="AG23" s="24"/>
      <c r="AH23" s="24"/>
      <c r="AI23" s="24"/>
      <c r="AJ23" s="25"/>
      <c r="AK23" s="25"/>
      <c r="AL23" s="25"/>
      <c r="AM23" s="25"/>
      <c r="AN23" s="25"/>
      <c r="AO23" s="25"/>
      <c r="AP23" s="25"/>
      <c r="AQ23" s="26"/>
      <c r="AR23" s="26"/>
      <c r="AS23" s="27"/>
      <c r="AT23" s="26"/>
      <c r="AU23" s="26"/>
      <c r="AV23" s="19"/>
    </row>
    <row r="24" spans="1:48" ht="12.75">
      <c r="A24" s="13">
        <v>20</v>
      </c>
      <c r="B24" s="13" t="s">
        <v>33</v>
      </c>
      <c r="C24" s="14"/>
      <c r="D24" s="14" t="s">
        <v>34</v>
      </c>
      <c r="E24" s="15" t="s">
        <v>27</v>
      </c>
      <c r="F24" s="16">
        <f>+'[1]compensatie'!N14</f>
        <v>0</v>
      </c>
      <c r="G24" s="17">
        <f>23-F24</f>
        <v>23</v>
      </c>
      <c r="H24" s="13">
        <f>COUNTIF(O24:AV24,"&lt;3000")</f>
        <v>1</v>
      </c>
      <c r="I24" s="19">
        <f>COUNTIF(O24:AX24,"&gt;1500")</f>
        <v>0</v>
      </c>
      <c r="J24" s="19">
        <f>+H24-I24-K24</f>
        <v>1</v>
      </c>
      <c r="K24" s="19">
        <f>COUNTIF(O24:AX24,"&lt;800")</f>
        <v>0</v>
      </c>
      <c r="L24" s="20">
        <f>IF(ISERROR(N24/H24),0,N24/H24)</f>
        <v>1400</v>
      </c>
      <c r="M24" s="21">
        <f>IF(H24=G24,L24,0)</f>
        <v>0</v>
      </c>
      <c r="N24" s="19">
        <f>SUM(O24:AV24)</f>
        <v>1400</v>
      </c>
      <c r="O24" s="22"/>
      <c r="P24" s="23">
        <v>1400</v>
      </c>
      <c r="Q24" s="23"/>
      <c r="R24" s="23"/>
      <c r="S24" s="23"/>
      <c r="T24" s="23"/>
      <c r="U24" s="23"/>
      <c r="V24" s="13"/>
      <c r="W24" s="13"/>
      <c r="X24" s="13"/>
      <c r="Y24" s="13"/>
      <c r="Z24" s="13"/>
      <c r="AA24" s="13"/>
      <c r="AB24" s="13"/>
      <c r="AC24" s="24"/>
      <c r="AD24" s="24"/>
      <c r="AE24" s="24"/>
      <c r="AF24" s="24"/>
      <c r="AG24" s="24"/>
      <c r="AH24" s="24"/>
      <c r="AI24" s="24"/>
      <c r="AJ24" s="25"/>
      <c r="AK24" s="25"/>
      <c r="AL24" s="25"/>
      <c r="AM24" s="25"/>
      <c r="AN24" s="25"/>
      <c r="AO24" s="25"/>
      <c r="AP24" s="25"/>
      <c r="AQ24" s="26"/>
      <c r="AR24" s="26"/>
      <c r="AS24" s="26"/>
      <c r="AT24" s="26"/>
      <c r="AU24" s="26"/>
      <c r="AV24" s="13"/>
    </row>
    <row r="25" spans="1:48" ht="12.75">
      <c r="A25" s="13">
        <v>21</v>
      </c>
      <c r="B25" s="13" t="s">
        <v>49</v>
      </c>
      <c r="C25" s="14"/>
      <c r="D25" s="14" t="s">
        <v>39</v>
      </c>
      <c r="E25" s="15" t="s">
        <v>27</v>
      </c>
      <c r="F25" s="16">
        <f>+'[1]compensatie'!N20</f>
        <v>0</v>
      </c>
      <c r="G25" s="17">
        <f>23-F25</f>
        <v>23</v>
      </c>
      <c r="H25" s="13">
        <f>COUNTIF(O25:AV25,"&lt;3000")</f>
        <v>4</v>
      </c>
      <c r="I25" s="19">
        <f>COUNTIF(O25:AX25,"&gt;1500")</f>
        <v>1</v>
      </c>
      <c r="J25" s="19">
        <f>+H25-I25-K25</f>
        <v>1</v>
      </c>
      <c r="K25" s="19">
        <f>COUNTIF(O25:AX25,"&lt;800")</f>
        <v>2</v>
      </c>
      <c r="L25" s="20">
        <f>IF(ISERROR(N25/H25),0,N25/H25)</f>
        <v>1050</v>
      </c>
      <c r="M25" s="21">
        <f>IF(H25=G25,L25,0)</f>
        <v>0</v>
      </c>
      <c r="N25" s="19">
        <f>SUM(O25:AV25)</f>
        <v>4200</v>
      </c>
      <c r="O25" s="22"/>
      <c r="P25" s="23">
        <v>550</v>
      </c>
      <c r="Q25" s="23"/>
      <c r="R25" s="23"/>
      <c r="S25" s="23">
        <v>1900</v>
      </c>
      <c r="T25" s="23"/>
      <c r="U25" s="23"/>
      <c r="V25" s="13"/>
      <c r="W25" s="13">
        <v>550</v>
      </c>
      <c r="X25" s="13">
        <v>1200</v>
      </c>
      <c r="Y25" s="13"/>
      <c r="Z25" s="13"/>
      <c r="AA25" s="13"/>
      <c r="AB25" s="13"/>
      <c r="AC25" s="24"/>
      <c r="AD25" s="24"/>
      <c r="AE25" s="24"/>
      <c r="AF25" s="24"/>
      <c r="AG25" s="24"/>
      <c r="AH25" s="24"/>
      <c r="AI25" s="24"/>
      <c r="AJ25" s="25"/>
      <c r="AK25" s="25"/>
      <c r="AL25" s="25"/>
      <c r="AM25" s="25"/>
      <c r="AN25" s="25"/>
      <c r="AO25" s="25"/>
      <c r="AP25" s="25"/>
      <c r="AQ25" s="26"/>
      <c r="AR25" s="26"/>
      <c r="AS25" s="26"/>
      <c r="AT25" s="26"/>
      <c r="AU25" s="26"/>
      <c r="AV25" s="19"/>
    </row>
    <row r="26" spans="1:48" ht="12.75">
      <c r="A26" s="13">
        <v>22</v>
      </c>
      <c r="B26" s="13" t="s">
        <v>54</v>
      </c>
      <c r="C26" s="14"/>
      <c r="D26" s="14" t="s">
        <v>53</v>
      </c>
      <c r="E26" s="15" t="s">
        <v>40</v>
      </c>
      <c r="F26" s="16">
        <f>+'[1]compensatie'!N6</f>
        <v>0</v>
      </c>
      <c r="G26" s="17">
        <f>23-F26</f>
        <v>23</v>
      </c>
      <c r="H26" s="13">
        <f>COUNTIF(O26:AV26,"&lt;3000")</f>
        <v>0</v>
      </c>
      <c r="I26" s="19">
        <f>COUNTIF(O26:AX26,"&gt;1500")</f>
        <v>0</v>
      </c>
      <c r="J26" s="19">
        <f>+H26-I26-K26</f>
        <v>0</v>
      </c>
      <c r="K26" s="19">
        <f>COUNTIF(O26:AX26,"&lt;800")</f>
        <v>0</v>
      </c>
      <c r="L26" s="28">
        <f>IF(ISERROR(N26/H26),0,N26/H26)</f>
        <v>0</v>
      </c>
      <c r="M26" s="21">
        <f>IF(H26=G26,L26,0)</f>
        <v>0</v>
      </c>
      <c r="N26" s="19">
        <f>SUM(O26:AV26)</f>
        <v>0</v>
      </c>
      <c r="O26" s="22"/>
      <c r="P26" s="23"/>
      <c r="Q26" s="23"/>
      <c r="R26" s="23"/>
      <c r="S26" s="23"/>
      <c r="T26" s="23"/>
      <c r="U26" s="23"/>
      <c r="V26" s="13"/>
      <c r="W26" s="13"/>
      <c r="X26" s="13"/>
      <c r="Y26" s="13"/>
      <c r="Z26" s="13"/>
      <c r="AA26" s="13"/>
      <c r="AB26" s="13"/>
      <c r="AC26" s="24"/>
      <c r="AD26" s="24"/>
      <c r="AE26" s="24"/>
      <c r="AF26" s="24"/>
      <c r="AG26" s="24"/>
      <c r="AH26" s="24"/>
      <c r="AI26" s="24"/>
      <c r="AJ26" s="25"/>
      <c r="AK26" s="25"/>
      <c r="AL26" s="25"/>
      <c r="AM26" s="25"/>
      <c r="AN26" s="25"/>
      <c r="AO26" s="25"/>
      <c r="AP26" s="25"/>
      <c r="AQ26" s="26"/>
      <c r="AR26" s="26"/>
      <c r="AS26" s="26"/>
      <c r="AT26" s="26"/>
      <c r="AU26" s="26"/>
      <c r="AV26" s="19"/>
    </row>
    <row r="27" spans="1:48" ht="12.75">
      <c r="A27" s="36"/>
      <c r="B27" s="30"/>
      <c r="C27" s="37"/>
      <c r="D27" s="38"/>
      <c r="E27" s="38"/>
      <c r="F27" s="33">
        <f>SUM(F4:F26)</f>
        <v>8</v>
      </c>
      <c r="G27" s="33"/>
      <c r="H27" s="33">
        <f>SUM(H4:H26)</f>
        <v>146</v>
      </c>
      <c r="I27" s="33">
        <f>SUM(I4:I26)</f>
        <v>44</v>
      </c>
      <c r="J27" s="33">
        <f>SUM(J4:J26)</f>
        <v>58</v>
      </c>
      <c r="K27" s="33">
        <f>SUM(K4:K26)</f>
        <v>44</v>
      </c>
      <c r="L27" s="19"/>
      <c r="M27" s="33"/>
      <c r="N27" s="39">
        <f>SUM(N4:N26)</f>
        <v>182500</v>
      </c>
      <c r="O27" s="36">
        <f>SUM(O4:O26)</f>
        <v>20000</v>
      </c>
      <c r="P27" s="36">
        <f>SUM(P4:P26)</f>
        <v>20000</v>
      </c>
      <c r="Q27" s="36">
        <f>SUM(Q4:Q26)</f>
        <v>15000</v>
      </c>
      <c r="R27" s="36">
        <f>SUM(R4:R26)</f>
        <v>12500</v>
      </c>
      <c r="S27" s="36">
        <f>SUM(S4:S26)</f>
        <v>17500</v>
      </c>
      <c r="T27" s="36">
        <f>SUM(T4:T26)</f>
        <v>17500</v>
      </c>
      <c r="U27" s="36">
        <f>SUM(U4:U26)</f>
        <v>20000</v>
      </c>
      <c r="V27" s="36">
        <f>SUM(V4:V26)</f>
        <v>17500</v>
      </c>
      <c r="W27" s="36">
        <f>SUM(W4:W26)</f>
        <v>20000</v>
      </c>
      <c r="X27" s="36">
        <f>SUM(X4:X26)</f>
        <v>22500</v>
      </c>
      <c r="Y27" s="36">
        <f>SUM(Y4:Y26)</f>
        <v>0</v>
      </c>
      <c r="Z27" s="36">
        <f>SUM(Z4:Z26)</f>
        <v>0</v>
      </c>
      <c r="AA27" s="36">
        <f>SUM(AA4:AA26)</f>
        <v>0</v>
      </c>
      <c r="AB27" s="36">
        <f>SUM(AB4:AB26)</f>
        <v>0</v>
      </c>
      <c r="AC27" s="36">
        <f>SUM(AC4:AC26)</f>
        <v>0</v>
      </c>
      <c r="AD27" s="36">
        <f>SUM(AD4:AD26)</f>
        <v>0</v>
      </c>
      <c r="AE27" s="36">
        <f>SUM(AE4:AE26)</f>
        <v>0</v>
      </c>
      <c r="AF27" s="36">
        <f>SUM(AF4:AF26)</f>
        <v>0</v>
      </c>
      <c r="AG27" s="36">
        <f>SUM(AG4:AG26)</f>
        <v>0</v>
      </c>
      <c r="AH27" s="36">
        <f>SUM(AH4:AH26)</f>
        <v>0</v>
      </c>
      <c r="AI27" s="36">
        <f>SUM(AI4:AI26)</f>
        <v>0</v>
      </c>
      <c r="AJ27" s="36">
        <f>SUM(AJ4:AJ26)</f>
        <v>0</v>
      </c>
      <c r="AK27" s="36">
        <f>SUM(AK4:AK26)</f>
        <v>0</v>
      </c>
      <c r="AL27" s="36">
        <f>SUM(AL4:AL26)</f>
        <v>0</v>
      </c>
      <c r="AM27" s="36">
        <f>SUM(AM4:AM26)</f>
        <v>0</v>
      </c>
      <c r="AN27" s="36">
        <f>SUM(AN4:AN26)</f>
        <v>0</v>
      </c>
      <c r="AO27" s="36">
        <f>SUM(AO4:AO26)</f>
        <v>0</v>
      </c>
      <c r="AP27" s="36">
        <f>SUM(AP4:AP26)</f>
        <v>0</v>
      </c>
      <c r="AQ27" s="36">
        <f>SUM(AQ4:AQ26)</f>
        <v>0</v>
      </c>
      <c r="AR27" s="36">
        <f>SUM(AR4:AR26)</f>
        <v>0</v>
      </c>
      <c r="AS27" s="36">
        <f>SUM(AS4:AS26)</f>
        <v>0</v>
      </c>
      <c r="AT27" s="36">
        <f>SUM(AT4:AT26)</f>
        <v>0</v>
      </c>
      <c r="AU27" s="36">
        <f>SUM(AU4:AU26)</f>
        <v>0</v>
      </c>
      <c r="AV27" s="36">
        <f>SUM(AV4:AV26)</f>
        <v>0</v>
      </c>
    </row>
    <row r="28" spans="3:32" ht="12.75">
      <c r="C28" s="11"/>
      <c r="M28" s="40"/>
      <c r="T28" s="4"/>
      <c r="U28" s="4"/>
      <c r="AF28" s="4"/>
    </row>
    <row r="29" spans="3:14" ht="12.75">
      <c r="C29" s="11"/>
      <c r="E29" s="41"/>
      <c r="K29" s="4"/>
      <c r="L29" s="5"/>
      <c r="M29" s="40"/>
      <c r="N29">
        <f>+H27/2*2500</f>
        <v>182500</v>
      </c>
    </row>
    <row r="30" spans="3:12" ht="12.75">
      <c r="C30" s="11"/>
      <c r="D30"/>
      <c r="E30" s="41"/>
      <c r="F30" s="4"/>
      <c r="K30" s="4"/>
      <c r="L30" s="5"/>
    </row>
    <row r="31" spans="1:12" ht="12.75">
      <c r="A31" s="4"/>
      <c r="B31" s="42" t="s">
        <v>56</v>
      </c>
      <c r="C31" s="3"/>
      <c r="D31" s="42"/>
      <c r="E31" s="4"/>
      <c r="F31" s="4"/>
      <c r="G31" s="4"/>
      <c r="H31" s="4"/>
      <c r="I31" s="4"/>
      <c r="J31" s="42"/>
      <c r="K31" s="4"/>
      <c r="L31" s="5"/>
    </row>
    <row r="32" spans="1:65" s="5" customFormat="1" ht="12.75">
      <c r="A32" s="4">
        <v>1</v>
      </c>
      <c r="B32" s="4" t="s">
        <v>57</v>
      </c>
      <c r="C32" s="43" t="s">
        <v>58</v>
      </c>
      <c r="D32" s="4"/>
      <c r="E32" s="4"/>
      <c r="F32" s="4"/>
      <c r="G32" s="4"/>
      <c r="H32" s="4"/>
      <c r="I32" s="4"/>
      <c r="J32" s="4"/>
      <c r="K32" s="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5" customFormat="1" ht="12.75">
      <c r="A33" s="4">
        <v>2</v>
      </c>
      <c r="B33" s="4" t="s">
        <v>59</v>
      </c>
      <c r="C33" s="44" t="s">
        <v>60</v>
      </c>
      <c r="D33" s="4"/>
      <c r="E33" s="4"/>
      <c r="F33" s="4"/>
      <c r="G33" s="4"/>
      <c r="H33" s="4"/>
      <c r="I33" s="4"/>
      <c r="J33" s="4"/>
      <c r="K33" s="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5" customFormat="1" ht="12.75">
      <c r="A34" s="4">
        <v>3</v>
      </c>
      <c r="B34" s="4" t="s">
        <v>61</v>
      </c>
      <c r="C34" s="43" t="s">
        <v>62</v>
      </c>
      <c r="D34" s="4"/>
      <c r="E34" s="4"/>
      <c r="F34" s="4"/>
      <c r="G34" s="4"/>
      <c r="H34" s="4"/>
      <c r="I34" s="4"/>
      <c r="J34" s="4"/>
      <c r="K34" s="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5" customFormat="1" ht="12.75">
      <c r="A35" s="4">
        <v>4</v>
      </c>
      <c r="B35" s="4" t="s">
        <v>63</v>
      </c>
      <c r="C35" s="43" t="s">
        <v>62</v>
      </c>
      <c r="D35" s="4"/>
      <c r="E35" s="4"/>
      <c r="F35" s="4"/>
      <c r="G35" s="4"/>
      <c r="H35" s="4"/>
      <c r="I35" s="4"/>
      <c r="J35" s="4"/>
      <c r="K35" s="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5" customFormat="1" ht="12.75">
      <c r="A36" s="4">
        <v>5</v>
      </c>
      <c r="B36" s="4" t="s">
        <v>64</v>
      </c>
      <c r="C36" s="44" t="s">
        <v>60</v>
      </c>
      <c r="D36" s="4"/>
      <c r="E36" s="4"/>
      <c r="F36" s="4"/>
      <c r="G36" s="4"/>
      <c r="H36" s="4"/>
      <c r="I36" s="4"/>
      <c r="J36" s="4"/>
      <c r="K36" s="4"/>
      <c r="L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5" customFormat="1" ht="12.75">
      <c r="A37" s="4">
        <v>6</v>
      </c>
      <c r="B37" s="4" t="s">
        <v>65</v>
      </c>
      <c r="C37" s="43" t="s">
        <v>62</v>
      </c>
      <c r="D37" s="4"/>
      <c r="E37" s="4"/>
      <c r="F37" s="4"/>
      <c r="G37" s="4"/>
      <c r="H37" s="4"/>
      <c r="I37" s="4"/>
      <c r="J37" s="4"/>
      <c r="K37" s="4"/>
      <c r="L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5" customFormat="1" ht="12.75">
      <c r="A38" s="4">
        <v>7</v>
      </c>
      <c r="B38" s="4" t="s">
        <v>66</v>
      </c>
      <c r="C38" s="44" t="s">
        <v>62</v>
      </c>
      <c r="D38" s="4"/>
      <c r="E38" s="4"/>
      <c r="F38" s="4"/>
      <c r="G38" s="4"/>
      <c r="H38" s="4"/>
      <c r="I38" s="4"/>
      <c r="J38" s="4"/>
      <c r="K38" s="4"/>
      <c r="L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5" customFormat="1" ht="12.75">
      <c r="A39" s="4">
        <v>8</v>
      </c>
      <c r="B39" s="4" t="s">
        <v>67</v>
      </c>
      <c r="C39" s="44" t="s">
        <v>60</v>
      </c>
      <c r="D39" s="4"/>
      <c r="E39" s="4"/>
      <c r="F39" s="4"/>
      <c r="G39" s="4"/>
      <c r="H39" s="4"/>
      <c r="I39" s="4"/>
      <c r="J39" s="4"/>
      <c r="K39"/>
      <c r="L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5" customFormat="1" ht="12.75">
      <c r="A40" s="45">
        <v>9</v>
      </c>
      <c r="B40" s="4" t="s">
        <v>68</v>
      </c>
      <c r="C40" s="43" t="s">
        <v>62</v>
      </c>
      <c r="D40" s="4"/>
      <c r="E40" s="4"/>
      <c r="F40" s="4"/>
      <c r="G40" s="4"/>
      <c r="H40" s="4"/>
      <c r="I40" s="4"/>
      <c r="J40" s="4"/>
      <c r="K40"/>
      <c r="L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5" customFormat="1" ht="12.75">
      <c r="A41" s="4"/>
      <c r="B41"/>
      <c r="C41" s="3"/>
      <c r="D41" s="4"/>
      <c r="E41" s="4"/>
      <c r="F41" s="4"/>
      <c r="G41" s="4"/>
      <c r="H41" s="4"/>
      <c r="I41" s="4"/>
      <c r="J41"/>
      <c r="K41"/>
      <c r="L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5" customFormat="1" ht="12.75">
      <c r="A42" s="4"/>
      <c r="B42" s="4"/>
      <c r="C42" s="3"/>
      <c r="D42" s="3"/>
      <c r="E42" s="3"/>
      <c r="F42" s="4"/>
      <c r="G42" s="42"/>
      <c r="H42" s="3"/>
      <c r="I42" s="3"/>
      <c r="J42"/>
      <c r="K42"/>
      <c r="L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s="5" customFormat="1" ht="12.75">
      <c r="A43" s="4"/>
      <c r="B43" s="42" t="s">
        <v>69</v>
      </c>
      <c r="C43" s="3"/>
      <c r="D43" s="3"/>
      <c r="E43" s="8"/>
      <c r="F43" s="4"/>
      <c r="G43" s="42" t="s">
        <v>70</v>
      </c>
      <c r="H43" s="3"/>
      <c r="I43" s="3"/>
      <c r="J43" s="4"/>
      <c r="K43" s="3"/>
      <c r="L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s="5" customFormat="1" ht="12.75">
      <c r="A44" s="4">
        <v>1</v>
      </c>
      <c r="B44" s="4" t="s">
        <v>71</v>
      </c>
      <c r="C44" s="3" t="s">
        <v>60</v>
      </c>
      <c r="D44" s="3"/>
      <c r="E44" s="8"/>
      <c r="F44" s="4">
        <v>1</v>
      </c>
      <c r="G44" s="4" t="s">
        <v>72</v>
      </c>
      <c r="H44"/>
      <c r="I44" s="3"/>
      <c r="J44" s="3" t="s">
        <v>58</v>
      </c>
      <c r="K44" s="3"/>
      <c r="L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s="5" customFormat="1" ht="12.75">
      <c r="A45" s="4">
        <v>2</v>
      </c>
      <c r="B45" s="4" t="s">
        <v>73</v>
      </c>
      <c r="C45" s="44" t="s">
        <v>60</v>
      </c>
      <c r="D45" s="3"/>
      <c r="E45" s="8"/>
      <c r="F45" s="4">
        <v>2</v>
      </c>
      <c r="G45" s="4" t="s">
        <v>74</v>
      </c>
      <c r="H45"/>
      <c r="I45" s="3"/>
      <c r="J45" s="44" t="s">
        <v>62</v>
      </c>
      <c r="K45" s="3"/>
      <c r="L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s="5" customFormat="1" ht="12.75">
      <c r="A46" s="4">
        <v>3</v>
      </c>
      <c r="B46" s="4" t="s">
        <v>75</v>
      </c>
      <c r="C46" s="3" t="s">
        <v>58</v>
      </c>
      <c r="D46" s="3"/>
      <c r="E46" s="8"/>
      <c r="F46" s="4">
        <v>3</v>
      </c>
      <c r="G46" s="4" t="s">
        <v>76</v>
      </c>
      <c r="H46"/>
      <c r="I46" s="3"/>
      <c r="J46" s="44" t="s">
        <v>62</v>
      </c>
      <c r="K46" s="3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s="5" customFormat="1" ht="12.75">
      <c r="A47" s="4">
        <v>4</v>
      </c>
      <c r="B47" s="4" t="s">
        <v>77</v>
      </c>
      <c r="C47" s="3" t="s">
        <v>58</v>
      </c>
      <c r="D47" s="3"/>
      <c r="E47" s="8"/>
      <c r="F47" s="4">
        <v>4</v>
      </c>
      <c r="G47" s="4" t="s">
        <v>78</v>
      </c>
      <c r="H47"/>
      <c r="I47" s="3"/>
      <c r="J47" s="44" t="s">
        <v>58</v>
      </c>
      <c r="K47" s="3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11" ht="12.75">
      <c r="A48" s="4">
        <v>5</v>
      </c>
      <c r="B48" s="4" t="s">
        <v>79</v>
      </c>
      <c r="C48" s="44" t="s">
        <v>62</v>
      </c>
      <c r="D48" s="3"/>
      <c r="F48" s="4">
        <v>5</v>
      </c>
      <c r="G48" s="4" t="s">
        <v>80</v>
      </c>
      <c r="I48" s="3"/>
      <c r="J48" s="44" t="s">
        <v>62</v>
      </c>
      <c r="K48" s="3"/>
    </row>
    <row r="49" spans="1:11" ht="12.75">
      <c r="A49" s="4">
        <v>6</v>
      </c>
      <c r="B49" s="4" t="s">
        <v>81</v>
      </c>
      <c r="C49" s="3" t="s">
        <v>60</v>
      </c>
      <c r="D49" s="3"/>
      <c r="F49" s="4">
        <v>6</v>
      </c>
      <c r="G49" s="4" t="s">
        <v>82</v>
      </c>
      <c r="I49" s="3"/>
      <c r="J49" s="44" t="s">
        <v>60</v>
      </c>
      <c r="K49" s="3"/>
    </row>
    <row r="50" spans="1:11" ht="12.75">
      <c r="A50" s="4">
        <v>7</v>
      </c>
      <c r="B50" s="4" t="s">
        <v>83</v>
      </c>
      <c r="C50" s="44" t="s">
        <v>62</v>
      </c>
      <c r="D50" s="3"/>
      <c r="F50" s="4">
        <v>7</v>
      </c>
      <c r="G50" s="4" t="s">
        <v>84</v>
      </c>
      <c r="I50" s="3"/>
      <c r="J50" s="44" t="s">
        <v>60</v>
      </c>
      <c r="K50" s="3"/>
    </row>
    <row r="51" spans="1:11" ht="12.75">
      <c r="A51" s="4">
        <v>8</v>
      </c>
      <c r="B51" s="4" t="s">
        <v>85</v>
      </c>
      <c r="C51" s="44" t="s">
        <v>62</v>
      </c>
      <c r="D51" s="3"/>
      <c r="F51" s="4">
        <v>8</v>
      </c>
      <c r="G51" s="4" t="s">
        <v>86</v>
      </c>
      <c r="I51" s="3"/>
      <c r="J51" s="3" t="s">
        <v>58</v>
      </c>
      <c r="K51" s="3"/>
    </row>
    <row r="52" spans="1:10" ht="12.75">
      <c r="A52" s="45">
        <v>9</v>
      </c>
      <c r="B52" s="4" t="s">
        <v>87</v>
      </c>
      <c r="C52" s="3"/>
      <c r="D52" s="3"/>
      <c r="F52" s="45">
        <v>9</v>
      </c>
      <c r="G52" t="s">
        <v>88</v>
      </c>
      <c r="H52" s="8"/>
      <c r="I52" s="4"/>
      <c r="J52" s="3"/>
    </row>
    <row r="53" spans="1:10" ht="12.75">
      <c r="A53" s="4"/>
      <c r="B53" s="4"/>
      <c r="C53" s="3"/>
      <c r="D53" s="3"/>
      <c r="F53" s="4">
        <v>10</v>
      </c>
      <c r="G53" t="s">
        <v>89</v>
      </c>
      <c r="H53" s="3"/>
      <c r="I53" s="4"/>
      <c r="J53" s="4"/>
    </row>
    <row r="54" spans="1:10" ht="12.75">
      <c r="A54" s="4"/>
      <c r="B54" s="42"/>
      <c r="C54" s="3"/>
      <c r="D54" s="3"/>
      <c r="F54" s="4"/>
      <c r="G54" s="42"/>
      <c r="H54" s="3"/>
      <c r="I54" s="4"/>
      <c r="J54" s="4"/>
    </row>
    <row r="55" spans="1:10" ht="12.75">
      <c r="A55" s="4"/>
      <c r="B55" s="42" t="s">
        <v>90</v>
      </c>
      <c r="C55" s="3"/>
      <c r="D55" s="3"/>
      <c r="F55" s="4"/>
      <c r="G55" s="42" t="s">
        <v>91</v>
      </c>
      <c r="H55" s="3"/>
      <c r="I55" s="4"/>
      <c r="J55" s="3"/>
    </row>
    <row r="56" spans="1:11" ht="12.75">
      <c r="A56" s="4">
        <v>1</v>
      </c>
      <c r="B56" s="4" t="s">
        <v>92</v>
      </c>
      <c r="C56" s="44" t="s">
        <v>62</v>
      </c>
      <c r="D56" s="3"/>
      <c r="F56" s="4">
        <v>1</v>
      </c>
      <c r="G56" s="4" t="s">
        <v>93</v>
      </c>
      <c r="I56" s="4"/>
      <c r="J56" s="44" t="s">
        <v>62</v>
      </c>
      <c r="K56" s="8"/>
    </row>
    <row r="57" spans="1:11" ht="12.75">
      <c r="A57" s="4">
        <v>2</v>
      </c>
      <c r="B57" s="4" t="s">
        <v>94</v>
      </c>
      <c r="C57" s="44" t="s">
        <v>60</v>
      </c>
      <c r="D57" s="3"/>
      <c r="F57" s="4">
        <v>2</v>
      </c>
      <c r="G57" s="4" t="s">
        <v>95</v>
      </c>
      <c r="I57" s="4"/>
      <c r="J57" s="44" t="s">
        <v>62</v>
      </c>
      <c r="K57" s="8"/>
    </row>
    <row r="58" spans="1:11" ht="12.75">
      <c r="A58" s="4">
        <v>3</v>
      </c>
      <c r="B58" s="4" t="s">
        <v>96</v>
      </c>
      <c r="C58" s="44" t="s">
        <v>58</v>
      </c>
      <c r="D58" s="3"/>
      <c r="F58" s="4">
        <v>3</v>
      </c>
      <c r="G58" s="4" t="s">
        <v>97</v>
      </c>
      <c r="I58" s="4"/>
      <c r="J58" s="44" t="s">
        <v>58</v>
      </c>
      <c r="K58" s="8"/>
    </row>
    <row r="59" spans="1:11" ht="12.75">
      <c r="A59" s="4">
        <v>4</v>
      </c>
      <c r="B59" s="4" t="s">
        <v>98</v>
      </c>
      <c r="C59" s="44" t="s">
        <v>58</v>
      </c>
      <c r="D59" s="3"/>
      <c r="F59" s="4">
        <v>4</v>
      </c>
      <c r="G59" s="4" t="s">
        <v>99</v>
      </c>
      <c r="I59" s="4"/>
      <c r="J59" s="44" t="s">
        <v>62</v>
      </c>
      <c r="K59" s="8"/>
    </row>
    <row r="60" spans="1:11" ht="12.75">
      <c r="A60" s="4">
        <v>5</v>
      </c>
      <c r="B60" s="4" t="s">
        <v>100</v>
      </c>
      <c r="C60" s="44" t="s">
        <v>62</v>
      </c>
      <c r="D60" s="3"/>
      <c r="F60" s="4">
        <v>5</v>
      </c>
      <c r="G60" s="4" t="s">
        <v>101</v>
      </c>
      <c r="I60" s="4"/>
      <c r="J60" s="44" t="s">
        <v>58</v>
      </c>
      <c r="K60" s="8"/>
    </row>
    <row r="61" spans="1:11" ht="12.75">
      <c r="A61" s="4">
        <v>6</v>
      </c>
      <c r="B61" s="4" t="s">
        <v>102</v>
      </c>
      <c r="C61" s="44" t="s">
        <v>58</v>
      </c>
      <c r="D61" s="3"/>
      <c r="F61" s="4">
        <v>6</v>
      </c>
      <c r="G61" s="4" t="s">
        <v>103</v>
      </c>
      <c r="H61" s="44"/>
      <c r="I61" s="4"/>
      <c r="J61" s="3"/>
      <c r="K61" s="8"/>
    </row>
    <row r="62" spans="1:11" ht="12.75">
      <c r="A62" s="4"/>
      <c r="B62" s="4" t="s">
        <v>87</v>
      </c>
      <c r="C62" s="44"/>
      <c r="D62" s="3"/>
      <c r="E62" s="4"/>
      <c r="F62" s="4"/>
      <c r="G62" s="4"/>
      <c r="H62" s="4"/>
      <c r="I62" s="3"/>
      <c r="K62" s="8"/>
    </row>
    <row r="63" spans="1:11" ht="12.75">
      <c r="A63" s="4"/>
      <c r="B63" s="4"/>
      <c r="C63" s="3"/>
      <c r="D63" s="3"/>
      <c r="E63" s="4"/>
      <c r="F63" s="4"/>
      <c r="G63" s="4"/>
      <c r="H63" s="4"/>
      <c r="I63" s="3"/>
      <c r="K63" s="8"/>
    </row>
    <row r="64" spans="1:9" ht="12.75">
      <c r="A64" s="4"/>
      <c r="B64" s="42" t="s">
        <v>104</v>
      </c>
      <c r="C64" s="3"/>
      <c r="D64" s="4"/>
      <c r="E64" s="4"/>
      <c r="F64" s="4"/>
      <c r="G64" s="4"/>
      <c r="H64" s="4"/>
      <c r="I64" s="4"/>
    </row>
    <row r="65" spans="1:9" ht="12.75">
      <c r="A65" s="4">
        <v>1</v>
      </c>
      <c r="B65" s="4" t="s">
        <v>105</v>
      </c>
      <c r="C65" s="44"/>
      <c r="D65" s="4"/>
      <c r="E65" s="3"/>
      <c r="F65" s="4"/>
      <c r="G65" s="42" t="s">
        <v>106</v>
      </c>
      <c r="H65" s="3"/>
      <c r="I65" s="3"/>
    </row>
    <row r="66" spans="1:11" ht="12.75">
      <c r="A66" s="4">
        <v>2</v>
      </c>
      <c r="B66" s="4" t="s">
        <v>107</v>
      </c>
      <c r="C66" s="44" t="s">
        <v>60</v>
      </c>
      <c r="D66" s="4"/>
      <c r="E66" s="3"/>
      <c r="F66" s="4">
        <v>1</v>
      </c>
      <c r="G66" s="4" t="s">
        <v>108</v>
      </c>
      <c r="I66" s="3"/>
      <c r="J66" s="44" t="s">
        <v>58</v>
      </c>
      <c r="K66" s="3"/>
    </row>
    <row r="67" spans="1:11" ht="12.75">
      <c r="A67" s="4">
        <v>3</v>
      </c>
      <c r="B67" s="4" t="s">
        <v>109</v>
      </c>
      <c r="C67" s="44" t="s">
        <v>58</v>
      </c>
      <c r="D67" s="4"/>
      <c r="E67" s="3"/>
      <c r="F67" s="4">
        <v>2</v>
      </c>
      <c r="G67" s="4" t="s">
        <v>110</v>
      </c>
      <c r="I67" s="3"/>
      <c r="J67" s="44" t="s">
        <v>60</v>
      </c>
      <c r="K67" s="3"/>
    </row>
    <row r="68" spans="1:11" ht="12.75">
      <c r="A68" s="4">
        <v>4</v>
      </c>
      <c r="B68" s="4" t="s">
        <v>111</v>
      </c>
      <c r="C68" s="44" t="s">
        <v>62</v>
      </c>
      <c r="D68" s="4"/>
      <c r="E68" s="3"/>
      <c r="F68" s="4">
        <v>3</v>
      </c>
      <c r="G68" s="4" t="s">
        <v>112</v>
      </c>
      <c r="I68" s="3"/>
      <c r="J68" s="44" t="s">
        <v>58</v>
      </c>
      <c r="K68" s="3"/>
    </row>
    <row r="69" spans="1:11" ht="12.75">
      <c r="A69" s="4">
        <v>5</v>
      </c>
      <c r="B69" s="4" t="s">
        <v>113</v>
      </c>
      <c r="C69" s="44" t="s">
        <v>62</v>
      </c>
      <c r="D69" s="4"/>
      <c r="E69" s="3"/>
      <c r="F69" s="4">
        <v>4</v>
      </c>
      <c r="G69" s="4" t="s">
        <v>114</v>
      </c>
      <c r="I69" s="3"/>
      <c r="J69" s="44" t="s">
        <v>58</v>
      </c>
      <c r="K69" s="3"/>
    </row>
    <row r="70" spans="1:11" ht="12.75">
      <c r="A70" s="4">
        <v>6</v>
      </c>
      <c r="B70" s="4" t="s">
        <v>115</v>
      </c>
      <c r="C70" s="44" t="s">
        <v>60</v>
      </c>
      <c r="D70" s="4"/>
      <c r="E70" s="3"/>
      <c r="F70" s="4">
        <v>5</v>
      </c>
      <c r="G70" s="4" t="s">
        <v>116</v>
      </c>
      <c r="I70" s="3"/>
      <c r="J70" s="44" t="s">
        <v>60</v>
      </c>
      <c r="K70" s="3"/>
    </row>
    <row r="71" spans="1:11" ht="12.75">
      <c r="A71" s="4">
        <v>7</v>
      </c>
      <c r="B71" s="4" t="s">
        <v>117</v>
      </c>
      <c r="C71" s="44" t="s">
        <v>58</v>
      </c>
      <c r="D71" s="4"/>
      <c r="E71" s="3"/>
      <c r="F71" s="4">
        <v>6</v>
      </c>
      <c r="G71" s="4" t="s">
        <v>118</v>
      </c>
      <c r="I71" s="3"/>
      <c r="J71" s="44" t="s">
        <v>60</v>
      </c>
      <c r="K71" s="3"/>
    </row>
    <row r="72" spans="1:11" ht="12.75">
      <c r="A72" s="4">
        <v>8</v>
      </c>
      <c r="B72" s="4" t="s">
        <v>119</v>
      </c>
      <c r="C72" s="3" t="s">
        <v>58</v>
      </c>
      <c r="D72" s="4"/>
      <c r="E72" s="4"/>
      <c r="F72" s="4">
        <v>7</v>
      </c>
      <c r="G72" s="4" t="s">
        <v>120</v>
      </c>
      <c r="I72" s="3"/>
      <c r="J72" s="44" t="s">
        <v>60</v>
      </c>
      <c r="K72" s="3"/>
    </row>
    <row r="73" spans="1:9" ht="12.75">
      <c r="A73" s="4">
        <v>9</v>
      </c>
      <c r="B73" s="4" t="s">
        <v>121</v>
      </c>
      <c r="D73" s="4"/>
      <c r="E73" s="3"/>
      <c r="F73" s="46"/>
      <c r="G73" s="3"/>
      <c r="H73" s="3"/>
      <c r="I73" s="3"/>
    </row>
    <row r="74" spans="1:9" ht="12.75">
      <c r="A74" s="4"/>
      <c r="B74" s="4"/>
      <c r="C74" s="3"/>
      <c r="D74" s="3"/>
      <c r="E74" s="3"/>
      <c r="F74" s="4"/>
      <c r="G74" s="4"/>
      <c r="H74" s="4"/>
      <c r="I74" s="4"/>
    </row>
    <row r="75" spans="1:9" ht="12.75">
      <c r="A75" s="4"/>
      <c r="B75" s="42" t="s">
        <v>122</v>
      </c>
      <c r="C75" s="3"/>
      <c r="D75" s="3"/>
      <c r="E75" s="4"/>
      <c r="F75" s="4"/>
      <c r="G75" s="42" t="s">
        <v>123</v>
      </c>
      <c r="H75" s="3"/>
      <c r="I75" s="4"/>
    </row>
    <row r="76" spans="1:10" ht="12.75">
      <c r="A76" s="4">
        <v>1</v>
      </c>
      <c r="B76" s="4" t="s">
        <v>124</v>
      </c>
      <c r="C76" s="4" t="s">
        <v>58</v>
      </c>
      <c r="D76" s="3"/>
      <c r="E76" s="4"/>
      <c r="F76" s="4">
        <v>1</v>
      </c>
      <c r="G76" s="4" t="s">
        <v>125</v>
      </c>
      <c r="I76" s="3"/>
      <c r="J76" s="4" t="s">
        <v>60</v>
      </c>
    </row>
    <row r="77" spans="1:10" ht="12.75">
      <c r="A77" s="4">
        <v>2</v>
      </c>
      <c r="B77" s="4" t="s">
        <v>126</v>
      </c>
      <c r="C77" s="4" t="s">
        <v>58</v>
      </c>
      <c r="D77" s="3"/>
      <c r="E77" s="4"/>
      <c r="F77" s="4">
        <v>2</v>
      </c>
      <c r="G77" s="4" t="s">
        <v>127</v>
      </c>
      <c r="I77" s="3"/>
      <c r="J77" s="4" t="s">
        <v>60</v>
      </c>
    </row>
    <row r="78" spans="1:10" ht="12.75">
      <c r="A78" s="4">
        <v>3</v>
      </c>
      <c r="B78" s="4" t="s">
        <v>128</v>
      </c>
      <c r="C78" s="47" t="s">
        <v>62</v>
      </c>
      <c r="D78" s="3"/>
      <c r="E78" s="4"/>
      <c r="F78" s="4">
        <v>3</v>
      </c>
      <c r="G78" s="4" t="s">
        <v>129</v>
      </c>
      <c r="I78" s="3"/>
      <c r="J78" s="48" t="s">
        <v>60</v>
      </c>
    </row>
    <row r="79" spans="1:10" ht="12.75">
      <c r="A79" s="4">
        <v>4</v>
      </c>
      <c r="B79" s="4" t="s">
        <v>130</v>
      </c>
      <c r="C79" s="4" t="s">
        <v>60</v>
      </c>
      <c r="D79" s="3"/>
      <c r="E79" s="4"/>
      <c r="F79" s="4">
        <v>4</v>
      </c>
      <c r="G79" s="4" t="s">
        <v>131</v>
      </c>
      <c r="I79" s="3"/>
      <c r="J79" s="47" t="s">
        <v>62</v>
      </c>
    </row>
    <row r="80" spans="1:10" ht="12.75">
      <c r="A80" s="4">
        <v>5</v>
      </c>
      <c r="B80" s="4" t="s">
        <v>132</v>
      </c>
      <c r="C80" s="47" t="s">
        <v>62</v>
      </c>
      <c r="D80" s="3"/>
      <c r="E80" s="4"/>
      <c r="F80" s="4">
        <v>5</v>
      </c>
      <c r="G80" s="4" t="s">
        <v>133</v>
      </c>
      <c r="I80" s="3"/>
      <c r="J80" s="47" t="s">
        <v>58</v>
      </c>
    </row>
    <row r="81" spans="1:10" ht="12.75">
      <c r="A81" s="4">
        <v>6</v>
      </c>
      <c r="B81" s="4" t="s">
        <v>134</v>
      </c>
      <c r="C81" s="47" t="s">
        <v>62</v>
      </c>
      <c r="D81" s="3"/>
      <c r="E81" s="4"/>
      <c r="F81" s="4">
        <v>6</v>
      </c>
      <c r="G81" s="4" t="s">
        <v>135</v>
      </c>
      <c r="I81" s="3"/>
      <c r="J81" s="47" t="s">
        <v>60</v>
      </c>
    </row>
    <row r="82" spans="1:10" ht="12.75">
      <c r="A82" s="4">
        <v>7</v>
      </c>
      <c r="B82" s="4" t="s">
        <v>136</v>
      </c>
      <c r="C82" s="47" t="s">
        <v>62</v>
      </c>
      <c r="D82" s="3"/>
      <c r="E82" s="4"/>
      <c r="F82" s="4">
        <v>7</v>
      </c>
      <c r="G82" s="4" t="s">
        <v>137</v>
      </c>
      <c r="I82" s="3"/>
      <c r="J82" s="47" t="s">
        <v>62</v>
      </c>
    </row>
    <row r="83" spans="1:9" ht="12.75">
      <c r="A83" s="4">
        <v>8</v>
      </c>
      <c r="B83" s="4" t="s">
        <v>138</v>
      </c>
      <c r="C83" s="47" t="s">
        <v>62</v>
      </c>
      <c r="D83" s="3"/>
      <c r="E83" s="4"/>
      <c r="F83" s="46"/>
      <c r="G83" s="4"/>
      <c r="H83" s="4"/>
      <c r="I83" s="3"/>
    </row>
    <row r="84" spans="1:9" ht="12.75">
      <c r="A84" s="4"/>
      <c r="B84" s="4"/>
      <c r="C84" s="3"/>
      <c r="D84" s="3"/>
      <c r="E84" s="4"/>
      <c r="F84" s="4"/>
      <c r="G84" s="4"/>
      <c r="H84" s="4"/>
      <c r="I84" s="3"/>
    </row>
    <row r="85" spans="1:9" ht="12.75">
      <c r="A85" s="4"/>
      <c r="B85" s="42" t="s">
        <v>139</v>
      </c>
      <c r="C85" s="3"/>
      <c r="D85" s="3"/>
      <c r="E85" s="3"/>
      <c r="F85" s="4"/>
      <c r="G85" s="4"/>
      <c r="H85" s="4"/>
      <c r="I85" s="4"/>
    </row>
    <row r="86" spans="1:9" ht="12.75">
      <c r="A86" s="4">
        <v>1</v>
      </c>
      <c r="B86" s="4" t="s">
        <v>140</v>
      </c>
      <c r="C86" s="43" t="s">
        <v>62</v>
      </c>
      <c r="D86" s="3"/>
      <c r="E86" s="4"/>
      <c r="F86" s="42"/>
      <c r="G86" s="3"/>
      <c r="H86" s="4"/>
      <c r="I86" s="4"/>
    </row>
    <row r="87" spans="1:9" ht="12.75">
      <c r="A87" s="4">
        <v>2</v>
      </c>
      <c r="B87" s="4" t="s">
        <v>141</v>
      </c>
      <c r="C87" s="44" t="s">
        <v>60</v>
      </c>
      <c r="D87" s="3"/>
      <c r="E87" s="4"/>
      <c r="F87" s="4"/>
      <c r="G87" s="4"/>
      <c r="H87" s="4"/>
      <c r="I87" s="3"/>
    </row>
    <row r="88" spans="1:9" ht="12.75">
      <c r="A88" s="4">
        <v>3</v>
      </c>
      <c r="B88" s="4" t="s">
        <v>142</v>
      </c>
      <c r="C88" s="43" t="s">
        <v>62</v>
      </c>
      <c r="D88" s="3"/>
      <c r="E88" s="4"/>
      <c r="F88" s="4"/>
      <c r="G88" s="4"/>
      <c r="H88" s="4"/>
      <c r="I88" s="3"/>
    </row>
    <row r="89" spans="1:9" ht="12.75">
      <c r="A89" s="4">
        <v>4</v>
      </c>
      <c r="B89" s="4" t="s">
        <v>143</v>
      </c>
      <c r="C89" s="3" t="s">
        <v>58</v>
      </c>
      <c r="D89" s="3"/>
      <c r="E89" s="4"/>
      <c r="F89" s="4"/>
      <c r="G89" s="4"/>
      <c r="H89" s="4"/>
      <c r="I89" s="3"/>
    </row>
    <row r="90" spans="1:9" ht="12.75">
      <c r="A90" s="4">
        <v>5</v>
      </c>
      <c r="B90" s="4" t="s">
        <v>144</v>
      </c>
      <c r="C90" s="44" t="s">
        <v>60</v>
      </c>
      <c r="D90" s="3"/>
      <c r="E90" s="4"/>
      <c r="F90" s="46"/>
      <c r="G90" s="4"/>
      <c r="H90" s="4"/>
      <c r="I90" s="3"/>
    </row>
    <row r="91" spans="1:9" ht="12.75">
      <c r="A91" s="4">
        <v>6</v>
      </c>
      <c r="B91" s="4" t="s">
        <v>145</v>
      </c>
      <c r="C91" s="3" t="s">
        <v>60</v>
      </c>
      <c r="D91" s="3"/>
      <c r="E91" s="4"/>
      <c r="F91" s="4"/>
      <c r="G91" s="4"/>
      <c r="H91" s="4"/>
      <c r="I91" s="3"/>
    </row>
    <row r="92" spans="1:9" ht="12.75">
      <c r="A92" s="4">
        <v>7</v>
      </c>
      <c r="B92" s="4" t="s">
        <v>146</v>
      </c>
      <c r="C92" s="44" t="s">
        <v>62</v>
      </c>
      <c r="D92" s="3"/>
      <c r="E92" s="4"/>
      <c r="F92" s="4"/>
      <c r="G92" s="3"/>
      <c r="H92" s="4"/>
      <c r="I92" s="4"/>
    </row>
    <row r="93" spans="1:9" ht="12.75">
      <c r="A93" s="4">
        <v>8</v>
      </c>
      <c r="B93" s="4" t="s">
        <v>147</v>
      </c>
      <c r="C93" s="44" t="s">
        <v>62</v>
      </c>
      <c r="D93" s="3"/>
      <c r="E93" s="3"/>
      <c r="F93" s="4"/>
      <c r="G93" s="4"/>
      <c r="H93" s="4"/>
      <c r="I93" s="4"/>
    </row>
    <row r="94" spans="1:9" ht="12.75">
      <c r="A94" s="45">
        <v>9</v>
      </c>
      <c r="B94" s="4" t="s">
        <v>148</v>
      </c>
      <c r="C94" s="3"/>
      <c r="D94" s="3"/>
      <c r="E94" s="3"/>
      <c r="F94" s="4"/>
      <c r="G94" s="4"/>
      <c r="H94" s="4"/>
      <c r="I94" s="4"/>
    </row>
    <row r="95" spans="1:9" ht="12.75">
      <c r="A95" s="4"/>
      <c r="B95" s="4"/>
      <c r="C95" s="3"/>
      <c r="D95" s="3"/>
      <c r="E95" s="3"/>
      <c r="F95" s="4"/>
      <c r="G95" s="4"/>
      <c r="H95" s="4"/>
      <c r="I95" s="4"/>
    </row>
    <row r="96" spans="1:9" ht="12.75">
      <c r="A96" s="4"/>
      <c r="B96" s="42"/>
      <c r="C96" s="3"/>
      <c r="D96" s="3"/>
      <c r="E96" s="4"/>
      <c r="F96" s="42"/>
      <c r="G96" s="3"/>
      <c r="H96" s="4"/>
      <c r="I96" s="4"/>
    </row>
    <row r="97" spans="1:9" ht="12.75">
      <c r="A97" s="4"/>
      <c r="B97" s="4"/>
      <c r="C97" s="3"/>
      <c r="D97" s="3"/>
      <c r="E97" s="4"/>
      <c r="F97" s="4"/>
      <c r="G97" s="4"/>
      <c r="H97" s="4"/>
      <c r="I97" s="3"/>
    </row>
    <row r="98" spans="1:9" ht="12.75">
      <c r="A98" s="4"/>
      <c r="B98" s="4"/>
      <c r="C98" s="3"/>
      <c r="D98" s="3"/>
      <c r="E98" s="4"/>
      <c r="F98" s="46"/>
      <c r="G98" s="4"/>
      <c r="H98" s="4"/>
      <c r="I98" s="3"/>
    </row>
    <row r="99" spans="1:9" ht="12.75">
      <c r="A99" s="4"/>
      <c r="B99" s="46"/>
      <c r="C99" s="3"/>
      <c r="D99" s="3"/>
      <c r="E99" s="4"/>
      <c r="F99" s="46"/>
      <c r="G99" s="4"/>
      <c r="H99" s="4"/>
      <c r="I99" s="3"/>
    </row>
    <row r="100" spans="1:9" ht="12.75">
      <c r="A100" s="4"/>
      <c r="B100" s="46"/>
      <c r="C100" s="3"/>
      <c r="D100" s="3"/>
      <c r="E100" s="4"/>
      <c r="F100" s="4"/>
      <c r="G100" s="4"/>
      <c r="H100" s="4"/>
      <c r="I100" s="3"/>
    </row>
    <row r="101" spans="1:9" ht="12.75">
      <c r="A101" s="4"/>
      <c r="B101" s="4"/>
      <c r="C101" s="3"/>
      <c r="D101" s="3"/>
      <c r="E101" s="3"/>
      <c r="F101" s="4"/>
      <c r="G101" s="4"/>
      <c r="H101" s="4"/>
      <c r="I101" s="4"/>
    </row>
    <row r="102" spans="1:9" ht="12.75">
      <c r="A102" s="4"/>
      <c r="B102" s="4"/>
      <c r="C102" s="3"/>
      <c r="D102" s="3"/>
      <c r="E102" s="3"/>
      <c r="F102" s="4"/>
      <c r="G102" s="4"/>
      <c r="H102" s="4"/>
      <c r="I102" s="4"/>
    </row>
    <row r="103" spans="1:9" ht="12.75">
      <c r="A103" s="4"/>
      <c r="B103" s="4"/>
      <c r="C103" s="3"/>
      <c r="D103" s="3"/>
      <c r="E103" s="3"/>
      <c r="F103" s="4"/>
      <c r="G103" s="4"/>
      <c r="H103" s="4"/>
      <c r="I103" s="4"/>
    </row>
    <row r="104" spans="1:9" ht="12.75">
      <c r="A104" s="4"/>
      <c r="B104" s="42"/>
      <c r="C104" s="3"/>
      <c r="D104" s="3"/>
      <c r="E104" s="4"/>
      <c r="F104" s="42"/>
      <c r="G104" s="3"/>
      <c r="H104" s="4"/>
      <c r="I104" s="4"/>
    </row>
    <row r="105" spans="1:9" ht="12.75">
      <c r="A105" s="4"/>
      <c r="B105" s="4"/>
      <c r="C105" s="3"/>
      <c r="D105" s="3"/>
      <c r="E105" s="4"/>
      <c r="F105" s="4"/>
      <c r="G105" s="4"/>
      <c r="H105" s="4"/>
      <c r="I105" s="3"/>
    </row>
    <row r="106" spans="1:9" ht="12.75">
      <c r="A106" s="4"/>
      <c r="B106" s="4"/>
      <c r="C106" s="3"/>
      <c r="D106" s="3"/>
      <c r="E106" s="4"/>
      <c r="F106" s="4"/>
      <c r="G106" s="4"/>
      <c r="H106" s="4"/>
      <c r="I106" s="3"/>
    </row>
    <row r="107" spans="1:9" ht="12.75">
      <c r="A107" s="4"/>
      <c r="B107" s="4"/>
      <c r="C107" s="3"/>
      <c r="D107" s="3"/>
      <c r="E107" s="4"/>
      <c r="F107" s="4"/>
      <c r="G107" s="4"/>
      <c r="H107" s="4"/>
      <c r="I107" s="3"/>
    </row>
    <row r="108" spans="1:9" ht="12.75">
      <c r="A108" s="4"/>
      <c r="B108" s="4"/>
      <c r="C108" s="3"/>
      <c r="D108" s="3"/>
      <c r="E108" s="4"/>
      <c r="F108" s="4"/>
      <c r="G108" s="4"/>
      <c r="H108" s="4"/>
      <c r="I108" s="3"/>
    </row>
    <row r="109" spans="1:9" ht="12.75">
      <c r="A109" s="4"/>
      <c r="B109" s="4"/>
      <c r="C109" s="3"/>
      <c r="D109" s="3"/>
      <c r="E109" s="4"/>
      <c r="F109" s="4"/>
      <c r="G109" s="4"/>
      <c r="H109" s="4"/>
      <c r="I109" s="3"/>
    </row>
    <row r="110" spans="1:9" ht="12.75">
      <c r="A110" s="4"/>
      <c r="B110" s="4"/>
      <c r="C110" s="3"/>
      <c r="D110" s="3"/>
      <c r="E110" s="4"/>
      <c r="F110" s="4"/>
      <c r="G110" s="4"/>
      <c r="H110" s="4"/>
      <c r="I110" s="3"/>
    </row>
    <row r="111" spans="1:9" ht="12.75">
      <c r="A111" s="4"/>
      <c r="B111" s="4"/>
      <c r="C111" s="3"/>
      <c r="D111" s="3"/>
      <c r="E111" s="4"/>
      <c r="F111" s="4"/>
      <c r="G111" s="4"/>
      <c r="H111" s="4"/>
      <c r="I111" s="3"/>
    </row>
    <row r="112" spans="1:9" ht="12.75">
      <c r="A112" s="4"/>
      <c r="B112" s="4"/>
      <c r="C112" s="3"/>
      <c r="D112" s="3"/>
      <c r="E112" s="3"/>
      <c r="F112" s="4"/>
      <c r="G112" s="4"/>
      <c r="H112" s="4"/>
      <c r="I112" s="4"/>
    </row>
    <row r="113" spans="1:9" ht="12.75">
      <c r="A113" s="4"/>
      <c r="B113" s="4"/>
      <c r="C113" s="3"/>
      <c r="D113" s="3"/>
      <c r="E113" s="3"/>
      <c r="F113" s="4"/>
      <c r="G113" s="4"/>
      <c r="H113" s="4"/>
      <c r="I113" s="4"/>
    </row>
    <row r="114" spans="1:9" ht="12.75">
      <c r="A114" s="4"/>
      <c r="B114" s="42"/>
      <c r="C114" s="3"/>
      <c r="D114" s="3"/>
      <c r="E114" s="4"/>
      <c r="F114" s="42"/>
      <c r="G114" s="3"/>
      <c r="H114" s="4"/>
      <c r="I114" s="4"/>
    </row>
    <row r="115" spans="1:9" ht="12.75">
      <c r="A115" s="4"/>
      <c r="B115" s="4"/>
      <c r="C115" s="3"/>
      <c r="D115" s="3"/>
      <c r="E115" s="4"/>
      <c r="F115" s="4"/>
      <c r="G115" s="4"/>
      <c r="H115" s="4"/>
      <c r="I115" s="3"/>
    </row>
    <row r="116" spans="1:9" ht="12.75">
      <c r="A116" s="4"/>
      <c r="B116" s="4"/>
      <c r="C116" s="3"/>
      <c r="D116" s="3"/>
      <c r="E116" s="4"/>
      <c r="F116" s="4"/>
      <c r="G116" s="4"/>
      <c r="H116" s="4"/>
      <c r="I116" s="3"/>
    </row>
    <row r="117" spans="1:9" ht="12.75">
      <c r="A117" s="4"/>
      <c r="B117" s="4"/>
      <c r="C117" s="3"/>
      <c r="D117" s="3"/>
      <c r="E117" s="4"/>
      <c r="F117" s="4"/>
      <c r="G117" s="4"/>
      <c r="H117" s="4"/>
      <c r="I117" s="3"/>
    </row>
    <row r="118" spans="1:9" ht="12.75">
      <c r="A118" s="4"/>
      <c r="B118" s="4"/>
      <c r="C118" s="3"/>
      <c r="D118" s="3"/>
      <c r="E118" s="4"/>
      <c r="F118" s="4"/>
      <c r="G118" s="4"/>
      <c r="H118" s="4"/>
      <c r="I118" s="3"/>
    </row>
    <row r="119" spans="1:9" ht="12.75">
      <c r="A119" s="4"/>
      <c r="B119" s="4"/>
      <c r="C119" s="3"/>
      <c r="D119" s="3"/>
      <c r="E119" s="4"/>
      <c r="F119" s="4"/>
      <c r="G119" s="4"/>
      <c r="H119" s="4"/>
      <c r="I119" s="3"/>
    </row>
    <row r="120" spans="1:9" ht="12.75">
      <c r="A120" s="4"/>
      <c r="B120" s="4"/>
      <c r="C120" s="3"/>
      <c r="D120" s="3"/>
      <c r="E120" s="4"/>
      <c r="F120" s="4"/>
      <c r="G120" s="4"/>
      <c r="H120" s="4"/>
      <c r="I120" s="3"/>
    </row>
    <row r="121" spans="1:9" ht="12.75">
      <c r="A121" s="4"/>
      <c r="B121" s="4"/>
      <c r="C121" s="3"/>
      <c r="D121" s="3"/>
      <c r="E121" s="4"/>
      <c r="F121" s="4"/>
      <c r="G121" s="4"/>
      <c r="H121" s="4"/>
      <c r="I121" s="3"/>
    </row>
    <row r="122" spans="1:9" ht="12.75">
      <c r="A122" s="4"/>
      <c r="B122" s="4"/>
      <c r="C122" s="3"/>
      <c r="D122" s="3"/>
      <c r="E122" s="3"/>
      <c r="F122" s="4"/>
      <c r="G122" s="4"/>
      <c r="H122" s="4"/>
      <c r="I122" s="4"/>
    </row>
    <row r="123" spans="1:9" ht="12.75">
      <c r="A123" s="4"/>
      <c r="B123" s="42"/>
      <c r="C123" s="3"/>
      <c r="D123" s="3"/>
      <c r="E123" s="4"/>
      <c r="F123" s="42"/>
      <c r="G123" s="3"/>
      <c r="H123" s="4"/>
      <c r="I123" s="4"/>
    </row>
    <row r="124" spans="1:9" ht="12.75">
      <c r="A124" s="4"/>
      <c r="B124" s="4"/>
      <c r="C124" s="3"/>
      <c r="D124" s="3"/>
      <c r="E124" s="4"/>
      <c r="F124" s="4"/>
      <c r="G124" s="4"/>
      <c r="H124" s="4"/>
      <c r="I124" s="3"/>
    </row>
    <row r="125" spans="1:9" ht="12.75">
      <c r="A125" s="4"/>
      <c r="B125" s="4"/>
      <c r="C125" s="3"/>
      <c r="D125" s="3"/>
      <c r="E125" s="4"/>
      <c r="F125" s="4"/>
      <c r="G125" s="4"/>
      <c r="H125" s="4"/>
      <c r="I125" s="3"/>
    </row>
    <row r="126" spans="1:9" ht="12.75">
      <c r="A126" s="4"/>
      <c r="B126" s="4"/>
      <c r="C126" s="3"/>
      <c r="D126" s="3"/>
      <c r="E126" s="4"/>
      <c r="F126" s="4"/>
      <c r="G126" s="4"/>
      <c r="H126" s="4"/>
      <c r="I126" s="3"/>
    </row>
    <row r="127" spans="1:9" ht="12.75">
      <c r="A127" s="4"/>
      <c r="B127" s="4"/>
      <c r="C127" s="3"/>
      <c r="D127" s="3"/>
      <c r="E127" s="4"/>
      <c r="F127" s="4"/>
      <c r="G127" s="4"/>
      <c r="H127" s="4"/>
      <c r="I127" s="3"/>
    </row>
    <row r="128" spans="1:9" ht="12.75">
      <c r="A128" s="4"/>
      <c r="B128" s="4"/>
      <c r="C128" s="3"/>
      <c r="D128" s="3"/>
      <c r="E128" s="4"/>
      <c r="F128" s="4"/>
      <c r="G128" s="4"/>
      <c r="H128" s="4"/>
      <c r="I128" s="3"/>
    </row>
    <row r="129" spans="1:9" ht="12.75">
      <c r="A129" s="4"/>
      <c r="B129" s="4"/>
      <c r="C129" s="3"/>
      <c r="D129" s="3"/>
      <c r="E129" s="4"/>
      <c r="F129" s="4"/>
      <c r="G129" s="4"/>
      <c r="H129" s="4"/>
      <c r="I129" s="3"/>
    </row>
    <row r="130" spans="1:9" ht="12.75">
      <c r="A130" s="4"/>
      <c r="B130" s="4"/>
      <c r="C130" s="3"/>
      <c r="D130" s="3"/>
      <c r="E130" s="4"/>
      <c r="F130" s="4"/>
      <c r="G130" s="4"/>
      <c r="H130" s="4"/>
      <c r="I130" s="3"/>
    </row>
    <row r="131" spans="1:9" ht="12.75">
      <c r="A131" s="4"/>
      <c r="B131" s="4"/>
      <c r="C131" s="3"/>
      <c r="D131" s="3"/>
      <c r="E131" s="4"/>
      <c r="F131" s="4"/>
      <c r="G131" s="3"/>
      <c r="H131" s="4"/>
      <c r="I131" s="4"/>
    </row>
    <row r="132" spans="1:9" ht="12.75">
      <c r="A132" s="4"/>
      <c r="B132" s="4"/>
      <c r="C132" s="3"/>
      <c r="D132" s="3"/>
      <c r="E132" s="3"/>
      <c r="F132" s="4"/>
      <c r="G132" s="4"/>
      <c r="H132" s="4"/>
      <c r="I132" s="4"/>
    </row>
    <row r="133" spans="1:9" ht="12.75">
      <c r="A133" s="4"/>
      <c r="B133" s="42"/>
      <c r="C133" s="3"/>
      <c r="D133" s="3"/>
      <c r="E133" s="4"/>
      <c r="F133" s="42"/>
      <c r="G133" s="3"/>
      <c r="H133" s="4"/>
      <c r="I133" s="4"/>
    </row>
    <row r="134" spans="1:9" ht="12.75">
      <c r="A134" s="4"/>
      <c r="B134" s="4"/>
      <c r="C134" s="3"/>
      <c r="D134" s="3"/>
      <c r="E134" s="4"/>
      <c r="F134" s="4"/>
      <c r="G134" s="4"/>
      <c r="H134" s="4"/>
      <c r="I134" s="3"/>
    </row>
    <row r="135" spans="1:9" ht="12.75">
      <c r="A135" s="4"/>
      <c r="B135" s="4"/>
      <c r="C135" s="3"/>
      <c r="D135" s="3"/>
      <c r="E135" s="4"/>
      <c r="F135" s="4"/>
      <c r="G135" s="4"/>
      <c r="H135" s="4"/>
      <c r="I135" s="3"/>
    </row>
    <row r="136" spans="1:9" ht="12.75">
      <c r="A136" s="4"/>
      <c r="B136" s="4"/>
      <c r="C136" s="3"/>
      <c r="D136" s="3"/>
      <c r="E136" s="4"/>
      <c r="F136" s="4"/>
      <c r="G136" s="4"/>
      <c r="H136" s="4"/>
      <c r="I136" s="3"/>
    </row>
    <row r="137" spans="1:9" ht="12.75">
      <c r="A137" s="4"/>
      <c r="B137" s="4"/>
      <c r="C137" s="3"/>
      <c r="D137" s="3"/>
      <c r="E137" s="4"/>
      <c r="F137" s="4"/>
      <c r="G137" s="4"/>
      <c r="H137" s="4"/>
      <c r="I137" s="3"/>
    </row>
    <row r="138" spans="1:9" ht="12.75">
      <c r="A138" s="4"/>
      <c r="B138" s="4"/>
      <c r="C138" s="3"/>
      <c r="D138" s="3"/>
      <c r="E138" s="4"/>
      <c r="F138" s="4"/>
      <c r="G138" s="4"/>
      <c r="H138" s="4"/>
      <c r="I138" s="3"/>
    </row>
    <row r="139" spans="1:9" ht="12.75">
      <c r="A139" s="4"/>
      <c r="B139" s="4"/>
      <c r="C139" s="3"/>
      <c r="D139" s="3"/>
      <c r="E139" s="4"/>
      <c r="F139" s="4"/>
      <c r="G139" s="4"/>
      <c r="H139" s="4"/>
      <c r="I139" s="3"/>
    </row>
    <row r="140" spans="1:9" ht="12.75">
      <c r="A140" s="4"/>
      <c r="B140" s="4"/>
      <c r="C140" s="3"/>
      <c r="D140" s="3"/>
      <c r="E140" s="4"/>
      <c r="F140" s="4"/>
      <c r="G140" s="4"/>
      <c r="H140" s="4"/>
      <c r="I140" s="3"/>
    </row>
    <row r="141" spans="1:9" ht="12.75">
      <c r="A141" s="4"/>
      <c r="B141" s="4"/>
      <c r="C141" s="3"/>
      <c r="D141" s="3"/>
      <c r="E141" s="3"/>
      <c r="F141" s="4"/>
      <c r="G141" s="4"/>
      <c r="H141" s="4"/>
      <c r="I141" s="4"/>
    </row>
    <row r="142" spans="1:9" ht="12.75">
      <c r="A142" s="4"/>
      <c r="B142" s="42"/>
      <c r="C142" s="3"/>
      <c r="D142" s="3"/>
      <c r="E142" s="4"/>
      <c r="F142" s="42"/>
      <c r="G142" s="3"/>
      <c r="H142" s="4"/>
      <c r="I142" s="4"/>
    </row>
    <row r="143" spans="1:9" ht="12.75">
      <c r="A143" s="4"/>
      <c r="B143" s="4"/>
      <c r="C143" s="3"/>
      <c r="D143" s="3"/>
      <c r="E143" s="4"/>
      <c r="F143" s="4"/>
      <c r="G143" s="4"/>
      <c r="H143" s="4"/>
      <c r="I143" s="3"/>
    </row>
    <row r="144" spans="1:9" ht="12.75">
      <c r="A144" s="4"/>
      <c r="B144" s="4"/>
      <c r="C144" s="3"/>
      <c r="D144" s="3"/>
      <c r="E144" s="4"/>
      <c r="F144" s="4"/>
      <c r="G144" s="4"/>
      <c r="H144" s="4"/>
      <c r="I144" s="3"/>
    </row>
    <row r="145" spans="1:9" ht="12.75">
      <c r="A145" s="4"/>
      <c r="B145" s="4"/>
      <c r="C145" s="3"/>
      <c r="D145" s="3"/>
      <c r="E145" s="4"/>
      <c r="F145" s="4"/>
      <c r="G145" s="4"/>
      <c r="H145" s="4"/>
      <c r="I145" s="3"/>
    </row>
    <row r="146" spans="1:9" ht="12.75">
      <c r="A146" s="4"/>
      <c r="B146" s="4"/>
      <c r="C146" s="3"/>
      <c r="D146" s="3"/>
      <c r="E146" s="4"/>
      <c r="F146" s="4"/>
      <c r="G146" s="4"/>
      <c r="H146" s="4"/>
      <c r="I146" s="3"/>
    </row>
    <row r="147" spans="1:9" ht="12.75">
      <c r="A147" s="4"/>
      <c r="B147" s="4"/>
      <c r="C147" s="3"/>
      <c r="D147" s="3"/>
      <c r="E147" s="4"/>
      <c r="F147" s="4"/>
      <c r="G147" s="4"/>
      <c r="H147" s="4"/>
      <c r="I147" s="3"/>
    </row>
    <row r="148" spans="1:9" ht="12.75">
      <c r="A148" s="4"/>
      <c r="B148" s="4"/>
      <c r="C148" s="3"/>
      <c r="D148" s="3"/>
      <c r="E148" s="3"/>
      <c r="F148" s="4"/>
      <c r="G148" s="4"/>
      <c r="H148" s="4"/>
      <c r="I148" s="4"/>
    </row>
    <row r="149" spans="1:9" ht="12.75">
      <c r="A149" s="4"/>
      <c r="B149" s="4"/>
      <c r="C149" s="3"/>
      <c r="D149" s="3"/>
      <c r="E149" s="3"/>
      <c r="F149" s="4"/>
      <c r="G149" s="4"/>
      <c r="H149" s="4"/>
      <c r="I149" s="4"/>
    </row>
    <row r="150" spans="1:9" ht="12.75">
      <c r="A150" s="4"/>
      <c r="B150" s="4"/>
      <c r="C150" s="3"/>
      <c r="D150" s="3"/>
      <c r="E150" s="3"/>
      <c r="F150" s="4"/>
      <c r="G150" s="4"/>
      <c r="H150" s="4"/>
      <c r="I150" s="4"/>
    </row>
    <row r="151" spans="1:9" ht="12.75">
      <c r="A151" s="4"/>
      <c r="B151" s="4"/>
      <c r="C151" s="3"/>
      <c r="D151" s="3"/>
      <c r="E151" s="3"/>
      <c r="F151" s="4"/>
      <c r="G151" s="4"/>
      <c r="H151" s="4"/>
      <c r="I151" s="4"/>
    </row>
    <row r="152" spans="1:9" ht="12.75">
      <c r="A152" s="4"/>
      <c r="B152" s="4"/>
      <c r="C152" s="3"/>
      <c r="D152" s="3"/>
      <c r="E152" s="3"/>
      <c r="F152" s="4"/>
      <c r="G152" s="4"/>
      <c r="H152" s="4"/>
      <c r="I152" s="4"/>
    </row>
    <row r="153" spans="1:9" ht="12.75">
      <c r="A153" s="4"/>
      <c r="B153" s="42"/>
      <c r="C153" s="3"/>
      <c r="D153" s="3"/>
      <c r="E153" s="4"/>
      <c r="F153" s="42"/>
      <c r="G153" s="3"/>
      <c r="H153" s="4"/>
      <c r="I153" s="4"/>
    </row>
    <row r="154" spans="1:9" ht="12.75">
      <c r="A154" s="4"/>
      <c r="B154" s="4"/>
      <c r="C154" s="44"/>
      <c r="D154" s="3"/>
      <c r="E154" s="4"/>
      <c r="F154" s="46"/>
      <c r="G154" s="4"/>
      <c r="H154" s="4"/>
      <c r="I154" s="44"/>
    </row>
    <row r="155" spans="1:9" ht="12.75">
      <c r="A155" s="4"/>
      <c r="B155" s="4"/>
      <c r="C155" s="49"/>
      <c r="D155" s="3"/>
      <c r="E155" s="4"/>
      <c r="F155" s="4"/>
      <c r="G155" s="4"/>
      <c r="H155" s="4"/>
      <c r="I155" s="49"/>
    </row>
    <row r="156" spans="1:9" ht="12.75">
      <c r="A156" s="4"/>
      <c r="B156" s="4"/>
      <c r="C156" s="49"/>
      <c r="D156" s="3"/>
      <c r="E156" s="4"/>
      <c r="F156" s="4"/>
      <c r="G156" s="4"/>
      <c r="H156" s="4"/>
      <c r="I156" s="49"/>
    </row>
    <row r="157" spans="1:9" ht="12.75">
      <c r="A157" s="4"/>
      <c r="B157" s="46"/>
      <c r="C157" s="49"/>
      <c r="D157" s="3"/>
      <c r="E157" s="4"/>
      <c r="F157" s="4"/>
      <c r="G157" s="4"/>
      <c r="H157" s="4"/>
      <c r="I157" s="49"/>
    </row>
    <row r="158" spans="1:9" ht="12.75">
      <c r="A158" s="4"/>
      <c r="B158" s="4"/>
      <c r="C158" s="3"/>
      <c r="D158" s="3"/>
      <c r="E158" s="3"/>
      <c r="F158" s="4"/>
      <c r="G158" s="4"/>
      <c r="H158" s="4"/>
      <c r="I158" s="4"/>
    </row>
    <row r="159" spans="1:9" ht="12.75">
      <c r="A159" s="4"/>
      <c r="B159" s="4"/>
      <c r="C159" s="3"/>
      <c r="D159" s="3"/>
      <c r="E159" s="3"/>
      <c r="F159" s="4"/>
      <c r="G159" s="4"/>
      <c r="H159" s="4"/>
      <c r="I159" s="4"/>
    </row>
    <row r="160" spans="1:9" ht="12.75">
      <c r="A160" s="4"/>
      <c r="B160" s="4"/>
      <c r="C160" s="3"/>
      <c r="D160" s="3"/>
      <c r="E160" s="3"/>
      <c r="F160" s="4"/>
      <c r="G160" s="4"/>
      <c r="H160" s="4"/>
      <c r="I160" s="4"/>
    </row>
    <row r="161" spans="1:9" ht="12.75">
      <c r="A161" s="4"/>
      <c r="B161" s="4"/>
      <c r="C161" s="3"/>
      <c r="D161" s="3"/>
      <c r="E161" s="3"/>
      <c r="F161" s="4"/>
      <c r="G161" s="4"/>
      <c r="H161" s="4"/>
      <c r="I161" s="4"/>
    </row>
    <row r="162" spans="1:9" ht="12.75">
      <c r="A162" s="4"/>
      <c r="B162" s="4"/>
      <c r="C162" s="3"/>
      <c r="D162" s="3"/>
      <c r="E162" s="3"/>
      <c r="F162" s="4"/>
      <c r="G162" s="4"/>
      <c r="H162" s="4"/>
      <c r="I162" s="4"/>
    </row>
    <row r="163" spans="1:9" ht="12.75">
      <c r="A163" s="4"/>
      <c r="B163" s="42"/>
      <c r="C163" s="3"/>
      <c r="D163" s="3"/>
      <c r="E163" s="4"/>
      <c r="F163" s="42"/>
      <c r="G163" s="3"/>
      <c r="H163" s="4"/>
      <c r="I163" s="4"/>
    </row>
    <row r="164" spans="1:9" ht="12.75">
      <c r="A164" s="4"/>
      <c r="B164" s="4"/>
      <c r="C164" s="48"/>
      <c r="D164" s="3"/>
      <c r="E164" s="4"/>
      <c r="F164" s="4"/>
      <c r="G164" s="4"/>
      <c r="H164" s="4"/>
      <c r="I164" s="44"/>
    </row>
    <row r="165" spans="1:9" ht="12.75">
      <c r="A165" s="4"/>
      <c r="B165" s="4"/>
      <c r="C165" s="48"/>
      <c r="D165" s="3"/>
      <c r="E165" s="4"/>
      <c r="F165" s="4"/>
      <c r="G165" s="4"/>
      <c r="H165" s="4"/>
      <c r="I165" s="44"/>
    </row>
    <row r="166" spans="1:9" ht="12.75">
      <c r="A166" s="4"/>
      <c r="B166" s="4"/>
      <c r="C166" s="48"/>
      <c r="D166" s="3"/>
      <c r="E166" s="4"/>
      <c r="F166" s="4"/>
      <c r="G166" s="4"/>
      <c r="H166" s="4"/>
      <c r="I166" s="44"/>
    </row>
    <row r="167" spans="1:9" ht="12.75">
      <c r="A167" s="4"/>
      <c r="B167" s="4"/>
      <c r="C167" s="50"/>
      <c r="D167" s="3"/>
      <c r="E167" s="4"/>
      <c r="F167" s="4"/>
      <c r="G167" s="4"/>
      <c r="H167" s="4"/>
      <c r="I167" s="44"/>
    </row>
    <row r="168" spans="1:9" ht="12.75">
      <c r="A168" s="4"/>
      <c r="B168" s="4"/>
      <c r="C168" s="50"/>
      <c r="D168" s="3"/>
      <c r="E168" s="4"/>
      <c r="F168" s="4"/>
      <c r="G168" s="4"/>
      <c r="H168" s="4"/>
      <c r="I168" s="51"/>
    </row>
    <row r="169" spans="1:9" ht="12.75">
      <c r="A169" s="4"/>
      <c r="B169" s="4"/>
      <c r="C169" s="4"/>
      <c r="D169" s="3"/>
      <c r="E169" s="4"/>
      <c r="F169" s="4"/>
      <c r="G169" s="4"/>
      <c r="H169" s="4"/>
      <c r="I169" s="51"/>
    </row>
    <row r="170" spans="1:9" ht="12.75">
      <c r="A170" s="4"/>
      <c r="B170" s="4"/>
      <c r="C170" s="3"/>
      <c r="D170" s="3"/>
      <c r="E170" s="4"/>
      <c r="F170" s="4"/>
      <c r="G170" s="4"/>
      <c r="H170" s="4"/>
      <c r="I170" s="44"/>
    </row>
    <row r="171" spans="1:9" ht="12.75">
      <c r="A171" s="4"/>
      <c r="B171" s="4"/>
      <c r="C171" s="3"/>
      <c r="D171" s="3"/>
      <c r="E171" s="4"/>
      <c r="F171" s="4"/>
      <c r="G171" s="4"/>
      <c r="H171" s="4"/>
      <c r="I171" s="3"/>
    </row>
    <row r="172" spans="1:9" ht="12.75">
      <c r="A172" s="4"/>
      <c r="B172" s="4"/>
      <c r="C172" s="3"/>
      <c r="D172" s="3"/>
      <c r="E172" s="3"/>
      <c r="F172" s="4"/>
      <c r="G172" s="4"/>
      <c r="H172" s="4"/>
      <c r="I172" s="4"/>
    </row>
    <row r="173" spans="1:9" ht="12.75">
      <c r="A173" s="4"/>
      <c r="B173" s="42"/>
      <c r="C173" s="3"/>
      <c r="D173" s="3"/>
      <c r="E173" s="4"/>
      <c r="F173" s="42"/>
      <c r="G173" s="3"/>
      <c r="H173" s="4"/>
      <c r="I173" s="4"/>
    </row>
    <row r="174" spans="1:9" ht="12.75">
      <c r="A174" s="4"/>
      <c r="B174" s="4"/>
      <c r="C174" s="3"/>
      <c r="D174" s="3"/>
      <c r="E174" s="4"/>
      <c r="F174" s="4"/>
      <c r="G174" s="4"/>
      <c r="H174" s="4"/>
      <c r="I174" s="3"/>
    </row>
    <row r="175" spans="1:9" ht="12.75">
      <c r="A175" s="4"/>
      <c r="B175" s="4"/>
      <c r="C175" s="48"/>
      <c r="D175" s="3"/>
      <c r="E175" s="4"/>
      <c r="F175" s="4"/>
      <c r="G175" s="4"/>
      <c r="H175" s="4"/>
      <c r="I175" s="44"/>
    </row>
    <row r="176" spans="1:9" ht="12.75">
      <c r="A176" s="4"/>
      <c r="B176" s="4"/>
      <c r="C176" s="48"/>
      <c r="D176" s="3"/>
      <c r="E176" s="4"/>
      <c r="F176" s="4"/>
      <c r="G176" s="4"/>
      <c r="H176" s="4"/>
      <c r="I176" s="44"/>
    </row>
    <row r="177" spans="1:9" ht="12.75">
      <c r="A177" s="4"/>
      <c r="B177" s="4"/>
      <c r="C177" s="3"/>
      <c r="D177" s="3"/>
      <c r="E177" s="4"/>
      <c r="F177" s="4"/>
      <c r="G177" s="4"/>
      <c r="H177" s="4"/>
      <c r="I177" s="3"/>
    </row>
    <row r="178" spans="1:9" ht="12.75">
      <c r="A178" s="4"/>
      <c r="B178" s="4"/>
      <c r="C178" s="50"/>
      <c r="D178" s="3"/>
      <c r="E178" s="4"/>
      <c r="F178" s="4"/>
      <c r="G178" s="4"/>
      <c r="H178" s="4"/>
      <c r="I178" s="3"/>
    </row>
    <row r="179" spans="1:9" ht="12.75">
      <c r="A179" s="4"/>
      <c r="B179" s="4"/>
      <c r="C179" s="3"/>
      <c r="D179" s="3"/>
      <c r="E179" s="4"/>
      <c r="F179" s="4"/>
      <c r="G179" s="4"/>
      <c r="H179" s="4"/>
      <c r="I179" s="3"/>
    </row>
    <row r="180" spans="1:9" ht="12.75">
      <c r="A180" s="4"/>
      <c r="B180" s="4"/>
      <c r="C180" s="3"/>
      <c r="D180" s="3"/>
      <c r="E180" s="4"/>
      <c r="F180" s="4"/>
      <c r="G180" s="4"/>
      <c r="H180" s="4"/>
      <c r="I180" s="3"/>
    </row>
    <row r="181" spans="1:9" ht="12.75">
      <c r="A181" s="4"/>
      <c r="B181" s="4"/>
      <c r="C181" s="3"/>
      <c r="D181" s="3"/>
      <c r="E181" s="4"/>
      <c r="F181" s="4"/>
      <c r="G181" s="3"/>
      <c r="H181" s="4"/>
      <c r="I181" s="4"/>
    </row>
    <row r="182" spans="1:9" ht="12.75">
      <c r="A182" s="4"/>
      <c r="B182" s="4"/>
      <c r="C182" s="3"/>
      <c r="D182" s="3"/>
      <c r="E182" s="3"/>
      <c r="F182" s="4"/>
      <c r="G182" s="4"/>
      <c r="H182" s="4"/>
      <c r="I182" s="4"/>
    </row>
    <row r="183" spans="1:9" ht="12.75">
      <c r="A183" s="4"/>
      <c r="B183" s="42"/>
      <c r="C183" s="3"/>
      <c r="D183" s="3"/>
      <c r="E183" s="4"/>
      <c r="F183" s="42"/>
      <c r="G183" s="3"/>
      <c r="H183" s="4"/>
      <c r="I183" s="4"/>
    </row>
    <row r="184" spans="1:9" ht="12.75">
      <c r="A184" s="4"/>
      <c r="B184" s="4"/>
      <c r="C184" s="3"/>
      <c r="D184" s="3"/>
      <c r="E184" s="4"/>
      <c r="F184" s="4"/>
      <c r="G184" s="4"/>
      <c r="H184" s="4"/>
      <c r="I184" s="3"/>
    </row>
    <row r="185" spans="1:9" ht="12.75">
      <c r="A185" s="4"/>
      <c r="B185" s="4"/>
      <c r="C185" s="44"/>
      <c r="D185" s="3"/>
      <c r="E185" s="4"/>
      <c r="F185" s="4"/>
      <c r="G185" s="4"/>
      <c r="H185" s="4"/>
      <c r="I185" s="44"/>
    </row>
    <row r="186" spans="1:9" ht="12.75">
      <c r="A186" s="4"/>
      <c r="B186" s="4"/>
      <c r="C186" s="44"/>
      <c r="D186" s="3"/>
      <c r="E186" s="4"/>
      <c r="F186" s="4"/>
      <c r="G186" s="4"/>
      <c r="H186" s="4"/>
      <c r="I186" s="44"/>
    </row>
    <row r="187" spans="1:9" ht="12.75">
      <c r="A187" s="4"/>
      <c r="B187" s="4"/>
      <c r="C187" s="3"/>
      <c r="D187" s="3"/>
      <c r="E187" s="4"/>
      <c r="F187" s="4"/>
      <c r="G187" s="4"/>
      <c r="H187" s="4"/>
      <c r="I187" s="3"/>
    </row>
    <row r="188" spans="1:9" ht="12.75">
      <c r="A188" s="4"/>
      <c r="B188" s="4"/>
      <c r="C188" s="3"/>
      <c r="D188" s="3"/>
      <c r="E188" s="4"/>
      <c r="F188" s="4"/>
      <c r="G188" s="4"/>
      <c r="H188" s="4"/>
      <c r="I188" s="3"/>
    </row>
    <row r="189" spans="1:9" ht="12.75">
      <c r="A189" s="4"/>
      <c r="B189" s="4"/>
      <c r="C189" s="3"/>
      <c r="D189" s="3"/>
      <c r="E189" s="4"/>
      <c r="F189" s="4"/>
      <c r="G189" s="4"/>
      <c r="H189" s="4"/>
      <c r="I189" s="3"/>
    </row>
    <row r="190" spans="1:9" ht="12.75">
      <c r="A190" s="4"/>
      <c r="B190" s="4"/>
      <c r="C190" s="3"/>
      <c r="D190" s="3"/>
      <c r="E190" s="4"/>
      <c r="F190" s="4"/>
      <c r="G190" s="4"/>
      <c r="H190" s="4"/>
      <c r="I190" s="44"/>
    </row>
    <row r="191" spans="1:9" ht="12.75">
      <c r="A191" s="4"/>
      <c r="B191" s="4"/>
      <c r="C191" s="3"/>
      <c r="D191" s="3"/>
      <c r="E191" s="3"/>
      <c r="F191" s="4"/>
      <c r="G191" s="4"/>
      <c r="H191" s="4"/>
      <c r="I191" s="4"/>
    </row>
    <row r="192" spans="1:9" ht="12.75">
      <c r="A192" s="4"/>
      <c r="B192" s="42"/>
      <c r="C192" s="3"/>
      <c r="D192" s="3"/>
      <c r="E192" s="4"/>
      <c r="F192" s="42"/>
      <c r="G192" s="3"/>
      <c r="H192" s="4"/>
      <c r="I192" s="4"/>
    </row>
    <row r="193" spans="1:9" ht="12.75">
      <c r="A193" s="4"/>
      <c r="B193" s="4"/>
      <c r="C193" s="3"/>
      <c r="D193" s="3"/>
      <c r="E193" s="4"/>
      <c r="F193" s="4"/>
      <c r="H193" s="4"/>
      <c r="I193" s="3"/>
    </row>
    <row r="194" spans="1:9" ht="12.75">
      <c r="A194" s="4"/>
      <c r="B194" s="4"/>
      <c r="C194" s="44"/>
      <c r="D194" s="3"/>
      <c r="E194" s="4"/>
      <c r="F194" s="4"/>
      <c r="H194" s="4"/>
      <c r="I194" s="44"/>
    </row>
    <row r="195" spans="1:9" ht="12.75">
      <c r="A195" s="4"/>
      <c r="B195" s="4"/>
      <c r="C195" s="44"/>
      <c r="D195" s="3"/>
      <c r="E195" s="4"/>
      <c r="F195" s="4"/>
      <c r="H195" s="4"/>
      <c r="I195" s="44"/>
    </row>
    <row r="196" spans="1:9" ht="12.75">
      <c r="A196" s="4"/>
      <c r="B196" s="4"/>
      <c r="C196" s="3"/>
      <c r="D196" s="3"/>
      <c r="E196" s="4"/>
      <c r="F196" s="4"/>
      <c r="H196" s="4"/>
      <c r="I196" s="44"/>
    </row>
    <row r="197" spans="1:9" ht="12.75">
      <c r="A197" s="4"/>
      <c r="B197" s="4"/>
      <c r="C197" s="3"/>
      <c r="D197" s="3"/>
      <c r="E197" s="4"/>
      <c r="F197" s="4"/>
      <c r="H197" s="4"/>
      <c r="I197" s="3"/>
    </row>
    <row r="198" spans="1:9" ht="12.75">
      <c r="A198" s="4"/>
      <c r="B198" s="4"/>
      <c r="C198" s="3"/>
      <c r="D198" s="3"/>
      <c r="E198" s="4"/>
      <c r="F198" s="4"/>
      <c r="H198" s="4"/>
      <c r="I198" s="3"/>
    </row>
    <row r="199" spans="1:9" ht="12.75">
      <c r="A199" s="4"/>
      <c r="B199" s="4"/>
      <c r="C199" s="44"/>
      <c r="D199" s="3"/>
      <c r="E199" s="4"/>
      <c r="F199" s="4"/>
      <c r="G199" s="44"/>
      <c r="H199" s="4"/>
      <c r="I199" s="4"/>
    </row>
    <row r="200" spans="1:9" ht="12.75">
      <c r="A200" s="4"/>
      <c r="B200" s="4"/>
      <c r="C200" s="3"/>
      <c r="D200" s="3"/>
      <c r="E200" s="3"/>
      <c r="F200" s="4"/>
      <c r="G200" s="4"/>
      <c r="H200" s="4"/>
      <c r="I200" s="4"/>
    </row>
    <row r="201" spans="1:9" ht="12.75">
      <c r="A201" s="4"/>
      <c r="B201" s="4"/>
      <c r="C201" s="3"/>
      <c r="D201" s="3"/>
      <c r="E201" s="3"/>
      <c r="F201" s="4"/>
      <c r="G201" s="4"/>
      <c r="H201" s="4"/>
      <c r="I201" s="4"/>
    </row>
    <row r="202" spans="1:9" ht="12.75">
      <c r="A202" s="4"/>
      <c r="B202" s="4"/>
      <c r="C202" s="3"/>
      <c r="D202" s="3"/>
      <c r="E202" s="3"/>
      <c r="F202" s="4"/>
      <c r="G202" s="4"/>
      <c r="H202" s="4"/>
      <c r="I202" s="4"/>
    </row>
    <row r="203" spans="1:9" ht="12.75">
      <c r="A203" s="4"/>
      <c r="B203" s="4"/>
      <c r="C203" s="3"/>
      <c r="D203" s="3"/>
      <c r="E203" s="3"/>
      <c r="F203" s="4"/>
      <c r="G203" s="4"/>
      <c r="H203" s="4"/>
      <c r="I203" s="4"/>
    </row>
    <row r="204" spans="1:9" ht="12.75">
      <c r="A204" s="4"/>
      <c r="B204" s="4"/>
      <c r="C204" s="3"/>
      <c r="D204" s="3"/>
      <c r="E204" s="3"/>
      <c r="F204" s="4"/>
      <c r="G204" s="4"/>
      <c r="H204" s="4"/>
      <c r="I204" s="4"/>
    </row>
    <row r="205" spans="1:9" ht="12.75">
      <c r="A205" s="4"/>
      <c r="B205" s="4"/>
      <c r="C205" s="3"/>
      <c r="D205" s="3"/>
      <c r="E205" s="3"/>
      <c r="F205" s="4"/>
      <c r="G205" s="4"/>
      <c r="H205" s="4"/>
      <c r="I205" s="4"/>
    </row>
    <row r="206" spans="1:9" ht="12.75">
      <c r="A206" s="4"/>
      <c r="B206" s="4"/>
      <c r="C206" s="3"/>
      <c r="D206" s="3"/>
      <c r="E206" s="3"/>
      <c r="F206" s="4"/>
      <c r="G206" s="4"/>
      <c r="H206" s="4"/>
      <c r="I206" s="4"/>
    </row>
    <row r="207" spans="1:9" ht="12.75">
      <c r="A207" s="4"/>
      <c r="B207" s="4"/>
      <c r="C207" s="3"/>
      <c r="D207" s="3"/>
      <c r="E207" s="3"/>
      <c r="F207" s="4"/>
      <c r="G207" s="4"/>
      <c r="H207" s="4"/>
      <c r="I207" s="4"/>
    </row>
    <row r="208" spans="1:9" ht="12.75">
      <c r="A208" s="4"/>
      <c r="B208" s="4"/>
      <c r="C208" s="3"/>
      <c r="D208" s="3"/>
      <c r="E208" s="3"/>
      <c r="F208" s="4"/>
      <c r="G208" s="4"/>
      <c r="H208" s="4"/>
      <c r="I208" s="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2022-11-15T10:37:32Z</dcterms:created>
  <dcterms:modified xsi:type="dcterms:W3CDTF">2022-11-15T10:41:15Z</dcterms:modified>
  <cp:category/>
  <cp:version/>
  <cp:contentType/>
  <cp:contentStatus/>
</cp:coreProperties>
</file>